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Documents\Documents\2023 novo\završni 2023\UV 30012024\"/>
    </mc:Choice>
  </mc:AlternateContent>
  <xr:revisionPtr revIDLastSave="0" documentId="13_ncr:1_{046B93D5-EAF5-42C2-96A6-2D6613C7EE0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H299" i="9"/>
  <c r="G299" i="9"/>
  <c r="F299" i="9"/>
  <c r="H298" i="9"/>
  <c r="E298" i="9" s="1"/>
  <c r="B298" i="9" s="1"/>
  <c r="G298" i="9"/>
  <c r="F298" i="9"/>
  <c r="H297" i="9"/>
  <c r="G297" i="9"/>
  <c r="E297" i="9" s="1"/>
  <c r="B297" i="9" s="1"/>
  <c r="F297" i="9"/>
  <c r="H296" i="9"/>
  <c r="G296" i="9"/>
  <c r="E296" i="9" s="1"/>
  <c r="F296" i="9"/>
  <c r="B296" i="9"/>
  <c r="H295" i="9"/>
  <c r="G295" i="9"/>
  <c r="F295" i="9"/>
  <c r="H294" i="9"/>
  <c r="E294" i="9" s="1"/>
  <c r="G294" i="9"/>
  <c r="F294" i="9"/>
  <c r="B294" i="9"/>
  <c r="H293" i="9"/>
  <c r="G293" i="9"/>
  <c r="E293" i="9" s="1"/>
  <c r="B293" i="9" s="1"/>
  <c r="F293" i="9"/>
  <c r="H292" i="9"/>
  <c r="G292" i="9"/>
  <c r="F292" i="9"/>
  <c r="H291" i="9"/>
  <c r="G291" i="9"/>
  <c r="F291" i="9"/>
  <c r="E291" i="9"/>
  <c r="B291" i="9" s="1"/>
  <c r="F290" i="9"/>
  <c r="F289" i="9"/>
  <c r="H288" i="9"/>
  <c r="G288" i="9"/>
  <c r="F288" i="9"/>
  <c r="H287" i="9"/>
  <c r="G287" i="9"/>
  <c r="F287" i="9"/>
  <c r="H286" i="9"/>
  <c r="G286" i="9"/>
  <c r="F286" i="9"/>
  <c r="H285" i="9"/>
  <c r="G285" i="9"/>
  <c r="F285" i="9"/>
  <c r="F284" i="9"/>
  <c r="H283" i="9"/>
  <c r="G283" i="9"/>
  <c r="F283" i="9"/>
  <c r="H282" i="9"/>
  <c r="E282" i="9" s="1"/>
  <c r="B282" i="9" s="1"/>
  <c r="G282" i="9"/>
  <c r="F282" i="9"/>
  <c r="H281" i="9"/>
  <c r="G281" i="9"/>
  <c r="F281" i="9"/>
  <c r="F277" i="9" s="1"/>
  <c r="F280" i="9"/>
  <c r="F279" i="9"/>
  <c r="F278" i="9"/>
  <c r="F276" i="9"/>
  <c r="L275" i="9"/>
  <c r="F275" i="9" s="1"/>
  <c r="H275" i="9"/>
  <c r="F274" i="9"/>
  <c r="I273" i="9"/>
  <c r="H273" i="9"/>
  <c r="F273" i="9"/>
  <c r="E272" i="9"/>
  <c r="M271" i="9"/>
  <c r="L271" i="9"/>
  <c r="F271" i="9" s="1"/>
  <c r="E271" i="9"/>
  <c r="M270" i="9"/>
  <c r="L270" i="9"/>
  <c r="E270" i="9"/>
  <c r="M269" i="9"/>
  <c r="L269" i="9"/>
  <c r="E269" i="9"/>
  <c r="M268" i="9"/>
  <c r="L268" i="9"/>
  <c r="F268" i="9"/>
  <c r="B268" i="9" s="1"/>
  <c r="E268" i="9"/>
  <c r="M267" i="9"/>
  <c r="L267" i="9"/>
  <c r="F267" i="9" s="1"/>
  <c r="E267" i="9"/>
  <c r="M266" i="9"/>
  <c r="L266" i="9"/>
  <c r="F266" i="9" s="1"/>
  <c r="B266" i="9" s="1"/>
  <c r="E266" i="9"/>
  <c r="M265" i="9"/>
  <c r="L265" i="9"/>
  <c r="F265" i="9" s="1"/>
  <c r="E265" i="9"/>
  <c r="M264" i="9"/>
  <c r="F264" i="9" s="1"/>
  <c r="B264" i="9" s="1"/>
  <c r="L264" i="9"/>
  <c r="E264" i="9"/>
  <c r="M263" i="9"/>
  <c r="L263" i="9"/>
  <c r="F263" i="9" s="1"/>
  <c r="E263" i="9"/>
  <c r="M262" i="9"/>
  <c r="L262" i="9"/>
  <c r="E262" i="9"/>
  <c r="M261" i="9"/>
  <c r="L261" i="9"/>
  <c r="E261" i="9"/>
  <c r="M260" i="9"/>
  <c r="L260" i="9"/>
  <c r="F260" i="9"/>
  <c r="B260" i="9" s="1"/>
  <c r="E260" i="9"/>
  <c r="M259" i="9"/>
  <c r="L259" i="9"/>
  <c r="F259" i="9" s="1"/>
  <c r="E259" i="9"/>
  <c r="M258" i="9"/>
  <c r="L258" i="9"/>
  <c r="F258" i="9" s="1"/>
  <c r="B258" i="9" s="1"/>
  <c r="E258" i="9"/>
  <c r="M257" i="9"/>
  <c r="L257" i="9"/>
  <c r="F257" i="9" s="1"/>
  <c r="E257" i="9"/>
  <c r="M256" i="9"/>
  <c r="F256" i="9" s="1"/>
  <c r="B256" i="9" s="1"/>
  <c r="L256" i="9"/>
  <c r="E256" i="9"/>
  <c r="M255" i="9"/>
  <c r="L255" i="9"/>
  <c r="F255" i="9" s="1"/>
  <c r="E255" i="9"/>
  <c r="M254" i="9"/>
  <c r="L254" i="9"/>
  <c r="E254" i="9"/>
  <c r="M253" i="9"/>
  <c r="L253" i="9"/>
  <c r="E253" i="9"/>
  <c r="M252" i="9"/>
  <c r="L252" i="9"/>
  <c r="F252" i="9"/>
  <c r="B252" i="9" s="1"/>
  <c r="E252" i="9"/>
  <c r="M251" i="9"/>
  <c r="L251" i="9"/>
  <c r="F251" i="9" s="1"/>
  <c r="E251" i="9"/>
  <c r="M250" i="9"/>
  <c r="L250" i="9"/>
  <c r="F250" i="9" s="1"/>
  <c r="B250" i="9" s="1"/>
  <c r="E250" i="9"/>
  <c r="M249" i="9"/>
  <c r="L249" i="9"/>
  <c r="F249" i="9" s="1"/>
  <c r="E249" i="9"/>
  <c r="M248" i="9"/>
  <c r="F248" i="9" s="1"/>
  <c r="B248" i="9" s="1"/>
  <c r="L248" i="9"/>
  <c r="E248" i="9"/>
  <c r="M247" i="9"/>
  <c r="L247" i="9"/>
  <c r="F247" i="9" s="1"/>
  <c r="E247" i="9"/>
  <c r="M246" i="9"/>
  <c r="L246" i="9"/>
  <c r="E246" i="9"/>
  <c r="M245" i="9"/>
  <c r="L245" i="9"/>
  <c r="E245" i="9"/>
  <c r="M244" i="9"/>
  <c r="L244" i="9"/>
  <c r="F244" i="9"/>
  <c r="B244" i="9" s="1"/>
  <c r="E244" i="9"/>
  <c r="M243" i="9"/>
  <c r="L243" i="9"/>
  <c r="F243" i="9" s="1"/>
  <c r="E243" i="9"/>
  <c r="M242" i="9"/>
  <c r="L242" i="9"/>
  <c r="F242" i="9" s="1"/>
  <c r="B242" i="9" s="1"/>
  <c r="E242" i="9"/>
  <c r="M241" i="9"/>
  <c r="L241" i="9"/>
  <c r="F241" i="9" s="1"/>
  <c r="E241" i="9"/>
  <c r="M240" i="9"/>
  <c r="F240" i="9" s="1"/>
  <c r="B240" i="9" s="1"/>
  <c r="L240" i="9"/>
  <c r="E240" i="9"/>
  <c r="M239" i="9"/>
  <c r="L239" i="9"/>
  <c r="F239" i="9" s="1"/>
  <c r="E239" i="9"/>
  <c r="M238" i="9"/>
  <c r="L238" i="9"/>
  <c r="E238" i="9"/>
  <c r="M237" i="9"/>
  <c r="L237" i="9"/>
  <c r="E237" i="9"/>
  <c r="M236" i="9"/>
  <c r="L236" i="9"/>
  <c r="F236" i="9"/>
  <c r="B236" i="9" s="1"/>
  <c r="E236" i="9"/>
  <c r="M235" i="9"/>
  <c r="L235" i="9"/>
  <c r="F235" i="9" s="1"/>
  <c r="E235" i="9"/>
  <c r="M234" i="9"/>
  <c r="L234" i="9"/>
  <c r="F234" i="9" s="1"/>
  <c r="B234" i="9" s="1"/>
  <c r="E234" i="9"/>
  <c r="M233" i="9"/>
  <c r="L233" i="9"/>
  <c r="F233" i="9" s="1"/>
  <c r="E233" i="9"/>
  <c r="M232" i="9"/>
  <c r="F232" i="9" s="1"/>
  <c r="B232" i="9" s="1"/>
  <c r="L232" i="9"/>
  <c r="E232" i="9"/>
  <c r="M231" i="9"/>
  <c r="L231" i="9"/>
  <c r="F231" i="9" s="1"/>
  <c r="E231" i="9"/>
  <c r="M230" i="9"/>
  <c r="L230" i="9"/>
  <c r="E230" i="9"/>
  <c r="M229" i="9"/>
  <c r="L229" i="9"/>
  <c r="E229" i="9"/>
  <c r="M228" i="9"/>
  <c r="L228" i="9"/>
  <c r="F228" i="9"/>
  <c r="B228" i="9" s="1"/>
  <c r="E228" i="9"/>
  <c r="M227" i="9"/>
  <c r="L227" i="9"/>
  <c r="F227" i="9" s="1"/>
  <c r="E227" i="9"/>
  <c r="M226" i="9"/>
  <c r="L226" i="9"/>
  <c r="F226" i="9" s="1"/>
  <c r="B226" i="9" s="1"/>
  <c r="E226" i="9"/>
  <c r="M225" i="9"/>
  <c r="L225" i="9"/>
  <c r="F225" i="9" s="1"/>
  <c r="E225" i="9"/>
  <c r="M224" i="9"/>
  <c r="F224" i="9" s="1"/>
  <c r="B224" i="9" s="1"/>
  <c r="L224" i="9"/>
  <c r="E224" i="9"/>
  <c r="M223" i="9"/>
  <c r="L223" i="9"/>
  <c r="E223" i="9"/>
  <c r="M222" i="9"/>
  <c r="L222" i="9"/>
  <c r="E222" i="9"/>
  <c r="M221" i="9"/>
  <c r="L221" i="9"/>
  <c r="E221" i="9"/>
  <c r="M220" i="9"/>
  <c r="F220" i="9" s="1"/>
  <c r="B220" i="9" s="1"/>
  <c r="L220" i="9"/>
  <c r="E220" i="9"/>
  <c r="M219" i="9"/>
  <c r="L219" i="9"/>
  <c r="F219" i="9" s="1"/>
  <c r="E219" i="9"/>
  <c r="M218" i="9"/>
  <c r="L218" i="9"/>
  <c r="E218" i="9"/>
  <c r="M217" i="9"/>
  <c r="L217" i="9"/>
  <c r="E217" i="9"/>
  <c r="M216" i="9"/>
  <c r="F216" i="9" s="1"/>
  <c r="B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G165" i="9"/>
  <c r="F165" i="9"/>
  <c r="G164" i="9"/>
  <c r="E164" i="9" s="1"/>
  <c r="F164" i="9"/>
  <c r="F163" i="9"/>
  <c r="F162" i="9"/>
  <c r="F161" i="9"/>
  <c r="H160" i="9"/>
  <c r="G160" i="9"/>
  <c r="E160" i="9" s="1"/>
  <c r="F160" i="9"/>
  <c r="B160" i="9"/>
  <c r="H159" i="9"/>
  <c r="G159" i="9"/>
  <c r="F159" i="9"/>
  <c r="E159" i="9"/>
  <c r="B159" i="9" s="1"/>
  <c r="H158" i="9"/>
  <c r="E158" i="9" s="1"/>
  <c r="B158" i="9" s="1"/>
  <c r="G158" i="9"/>
  <c r="F158" i="9"/>
  <c r="H157" i="9"/>
  <c r="G157" i="9"/>
  <c r="E157" i="9" s="1"/>
  <c r="B157" i="9" s="1"/>
  <c r="F157" i="9"/>
  <c r="H156" i="9"/>
  <c r="G156" i="9"/>
  <c r="E156" i="9" s="1"/>
  <c r="B156"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F148" i="9"/>
  <c r="B148" i="9"/>
  <c r="H147" i="9"/>
  <c r="G147" i="9"/>
  <c r="F147" i="9"/>
  <c r="E147" i="9"/>
  <c r="B147" i="9" s="1"/>
  <c r="H146" i="9"/>
  <c r="E146" i="9" s="1"/>
  <c r="G146" i="9"/>
  <c r="F146" i="9"/>
  <c r="B146" i="9"/>
  <c r="H145" i="9"/>
  <c r="G145" i="9"/>
  <c r="F145" i="9"/>
  <c r="E145" i="9"/>
  <c r="B145" i="9" s="1"/>
  <c r="H144" i="9"/>
  <c r="G144" i="9"/>
  <c r="E144" i="9" s="1"/>
  <c r="F144" i="9"/>
  <c r="B144" i="9"/>
  <c r="F143" i="9"/>
  <c r="H142" i="9"/>
  <c r="E142" i="9" s="1"/>
  <c r="G142" i="9"/>
  <c r="F142" i="9"/>
  <c r="H141" i="9"/>
  <c r="G141" i="9"/>
  <c r="E141" i="9" s="1"/>
  <c r="B141" i="9" s="1"/>
  <c r="F141" i="9"/>
  <c r="H140" i="9"/>
  <c r="G140" i="9"/>
  <c r="E140" i="9" s="1"/>
  <c r="B140" i="9" s="1"/>
  <c r="F140" i="9"/>
  <c r="H139" i="9"/>
  <c r="G139" i="9"/>
  <c r="E139" i="9" s="1"/>
  <c r="B139" i="9" s="1"/>
  <c r="F139" i="9"/>
  <c r="H138" i="9"/>
  <c r="E138" i="9" s="1"/>
  <c r="B138" i="9" s="1"/>
  <c r="G138" i="9"/>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F132" i="9"/>
  <c r="B132" i="9"/>
  <c r="H131" i="9"/>
  <c r="G131" i="9"/>
  <c r="F131" i="9"/>
  <c r="E131" i="9"/>
  <c r="B131" i="9" s="1"/>
  <c r="H130" i="9"/>
  <c r="E130" i="9" s="1"/>
  <c r="G130" i="9"/>
  <c r="F130" i="9"/>
  <c r="B130" i="9"/>
  <c r="H129" i="9"/>
  <c r="G129" i="9"/>
  <c r="F129" i="9"/>
  <c r="E129" i="9"/>
  <c r="B129" i="9" s="1"/>
  <c r="H128" i="9"/>
  <c r="G128" i="9"/>
  <c r="E128" i="9" s="1"/>
  <c r="F128" i="9"/>
  <c r="B128" i="9"/>
  <c r="H127" i="9"/>
  <c r="G127" i="9"/>
  <c r="F127" i="9"/>
  <c r="E127" i="9"/>
  <c r="B127" i="9" s="1"/>
  <c r="H126" i="9"/>
  <c r="E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B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B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E97" i="9" s="1"/>
  <c r="G97" i="9"/>
  <c r="F97" i="9"/>
  <c r="B97" i="9"/>
  <c r="H96" i="9"/>
  <c r="G96" i="9"/>
  <c r="F96" i="9"/>
  <c r="E96" i="9"/>
  <c r="B96" i="9" s="1"/>
  <c r="H95" i="9"/>
  <c r="G95" i="9"/>
  <c r="E95" i="9" s="1"/>
  <c r="F95" i="9"/>
  <c r="B95" i="9"/>
  <c r="H94" i="9"/>
  <c r="G94" i="9"/>
  <c r="F94" i="9"/>
  <c r="E94" i="9"/>
  <c r="B94" i="9" s="1"/>
  <c r="H93" i="9"/>
  <c r="E93" i="9" s="1"/>
  <c r="B93" i="9" s="1"/>
  <c r="G93" i="9"/>
  <c r="F93" i="9"/>
  <c r="H92" i="9"/>
  <c r="G92" i="9"/>
  <c r="E92" i="9" s="1"/>
  <c r="B92" i="9" s="1"/>
  <c r="F92" i="9"/>
  <c r="H91" i="9"/>
  <c r="G91" i="9"/>
  <c r="E91" i="9" s="1"/>
  <c r="B91" i="9" s="1"/>
  <c r="F91" i="9"/>
  <c r="H90" i="9"/>
  <c r="G90" i="9"/>
  <c r="E90" i="9" s="1"/>
  <c r="B90" i="9" s="1"/>
  <c r="F90" i="9"/>
  <c r="H89" i="9"/>
  <c r="E89" i="9" s="1"/>
  <c r="G89" i="9"/>
  <c r="F89" i="9"/>
  <c r="B89" i="9"/>
  <c r="H88" i="9"/>
  <c r="G88" i="9"/>
  <c r="F88" i="9"/>
  <c r="E88" i="9"/>
  <c r="B88" i="9" s="1"/>
  <c r="H87" i="9"/>
  <c r="G87" i="9"/>
  <c r="E87" i="9" s="1"/>
  <c r="F87" i="9"/>
  <c r="B87" i="9"/>
  <c r="H86" i="9"/>
  <c r="G86" i="9"/>
  <c r="F86" i="9"/>
  <c r="E86" i="9"/>
  <c r="B86" i="9" s="1"/>
  <c r="H85" i="9"/>
  <c r="E85" i="9" s="1"/>
  <c r="B85" i="9" s="1"/>
  <c r="G85" i="9"/>
  <c r="F85" i="9"/>
  <c r="H84" i="9"/>
  <c r="G84" i="9"/>
  <c r="E84" i="9" s="1"/>
  <c r="B84" i="9" s="1"/>
  <c r="F84" i="9"/>
  <c r="H83" i="9"/>
  <c r="G83" i="9"/>
  <c r="E83" i="9" s="1"/>
  <c r="B83" i="9" s="1"/>
  <c r="F83" i="9"/>
  <c r="H82" i="9"/>
  <c r="G82" i="9"/>
  <c r="E82" i="9" s="1"/>
  <c r="B82" i="9" s="1"/>
  <c r="F82" i="9"/>
  <c r="H81" i="9"/>
  <c r="E81" i="9" s="1"/>
  <c r="G81" i="9"/>
  <c r="F81" i="9"/>
  <c r="B81" i="9"/>
  <c r="H80" i="9"/>
  <c r="G80" i="9"/>
  <c r="F80" i="9"/>
  <c r="E80" i="9"/>
  <c r="B80" i="9" s="1"/>
  <c r="H79" i="9"/>
  <c r="G79" i="9"/>
  <c r="E79" i="9" s="1"/>
  <c r="F79" i="9"/>
  <c r="B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E73" i="9" s="1"/>
  <c r="G73" i="9"/>
  <c r="F73" i="9"/>
  <c r="B73" i="9"/>
  <c r="H72" i="9"/>
  <c r="G72" i="9"/>
  <c r="F72" i="9"/>
  <c r="E72" i="9"/>
  <c r="B72" i="9" s="1"/>
  <c r="H71" i="9"/>
  <c r="G71" i="9"/>
  <c r="E71" i="9" s="1"/>
  <c r="F71" i="9"/>
  <c r="B71" i="9"/>
  <c r="H70" i="9"/>
  <c r="E70" i="9" s="1"/>
  <c r="B70" i="9" s="1"/>
  <c r="G70" i="9"/>
  <c r="F70" i="9"/>
  <c r="H69" i="9"/>
  <c r="E69" i="9" s="1"/>
  <c r="B69" i="9" s="1"/>
  <c r="G69" i="9"/>
  <c r="F69" i="9"/>
  <c r="H68" i="9"/>
  <c r="G68" i="9"/>
  <c r="E68" i="9" s="1"/>
  <c r="B68" i="9" s="1"/>
  <c r="F68" i="9"/>
  <c r="H67" i="9"/>
  <c r="G67" i="9"/>
  <c r="E67" i="9" s="1"/>
  <c r="B67" i="9" s="1"/>
  <c r="F67" i="9"/>
  <c r="H66" i="9"/>
  <c r="G66" i="9"/>
  <c r="E66" i="9" s="1"/>
  <c r="B66" i="9" s="1"/>
  <c r="F66" i="9"/>
  <c r="H65" i="9"/>
  <c r="E65" i="9" s="1"/>
  <c r="G65" i="9"/>
  <c r="F65" i="9"/>
  <c r="B65" i="9"/>
  <c r="H64" i="9"/>
  <c r="G64" i="9"/>
  <c r="F64" i="9"/>
  <c r="E64" i="9"/>
  <c r="B64" i="9" s="1"/>
  <c r="H63" i="9"/>
  <c r="G63" i="9"/>
  <c r="E63" i="9" s="1"/>
  <c r="F63" i="9"/>
  <c r="B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E57" i="9" s="1"/>
  <c r="G57" i="9"/>
  <c r="F57" i="9"/>
  <c r="B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E49" i="9" s="1"/>
  <c r="G49" i="9"/>
  <c r="F49" i="9"/>
  <c r="B49" i="9"/>
  <c r="H48" i="9"/>
  <c r="G48" i="9"/>
  <c r="F48" i="9"/>
  <c r="E48" i="9"/>
  <c r="B48" i="9" s="1"/>
  <c r="H47" i="9"/>
  <c r="G47" i="9"/>
  <c r="F47" i="9"/>
  <c r="H46" i="9"/>
  <c r="G46" i="9"/>
  <c r="F46" i="9"/>
  <c r="E46" i="9"/>
  <c r="B46" i="9" s="1"/>
  <c r="H45" i="9"/>
  <c r="E45" i="9" s="1"/>
  <c r="B45" i="9" s="1"/>
  <c r="G45" i="9"/>
  <c r="F45" i="9"/>
  <c r="H44" i="9"/>
  <c r="G44" i="9"/>
  <c r="F44" i="9"/>
  <c r="H43" i="9"/>
  <c r="G43" i="9"/>
  <c r="E43" i="9" s="1"/>
  <c r="B43" i="9" s="1"/>
  <c r="F43" i="9"/>
  <c r="H42" i="9"/>
  <c r="G42" i="9"/>
  <c r="F42" i="9"/>
  <c r="H41" i="9"/>
  <c r="E41" i="9" s="1"/>
  <c r="G41" i="9"/>
  <c r="F41" i="9"/>
  <c r="B41" i="9"/>
  <c r="H40" i="9"/>
  <c r="E40" i="9" s="1"/>
  <c r="B40" i="9" s="1"/>
  <c r="G40" i="9"/>
  <c r="F40" i="9"/>
  <c r="H39" i="9"/>
  <c r="G39" i="9"/>
  <c r="E39" i="9" s="1"/>
  <c r="F39" i="9"/>
  <c r="B39" i="9"/>
  <c r="H38" i="9"/>
  <c r="E38" i="9" s="1"/>
  <c r="B38" i="9" s="1"/>
  <c r="G38" i="9"/>
  <c r="F38" i="9"/>
  <c r="H37" i="9"/>
  <c r="E37" i="9" s="1"/>
  <c r="B37" i="9" s="1"/>
  <c r="G37" i="9"/>
  <c r="F37" i="9"/>
  <c r="H36" i="9"/>
  <c r="G36" i="9"/>
  <c r="E36" i="9" s="1"/>
  <c r="B36" i="9" s="1"/>
  <c r="F36" i="9"/>
  <c r="H35" i="9"/>
  <c r="G35" i="9"/>
  <c r="E35" i="9" s="1"/>
  <c r="B35" i="9" s="1"/>
  <c r="F35" i="9"/>
  <c r="H34" i="9"/>
  <c r="G34" i="9"/>
  <c r="F34" i="9"/>
  <c r="H33" i="9"/>
  <c r="G33" i="9"/>
  <c r="F33" i="9"/>
  <c r="H32" i="9"/>
  <c r="G32" i="9"/>
  <c r="E32" i="9" s="1"/>
  <c r="B32" i="9" s="1"/>
  <c r="F32" i="9"/>
  <c r="H31" i="9"/>
  <c r="G31" i="9"/>
  <c r="E31" i="9" s="1"/>
  <c r="B31" i="9" s="1"/>
  <c r="F31" i="9"/>
  <c r="H30" i="9"/>
  <c r="E30" i="9" s="1"/>
  <c r="B30" i="9" s="1"/>
  <c r="G30" i="9"/>
  <c r="F30" i="9"/>
  <c r="H29" i="9"/>
  <c r="E29" i="9" s="1"/>
  <c r="B29" i="9" s="1"/>
  <c r="G29" i="9"/>
  <c r="F29" i="9"/>
  <c r="H28" i="9"/>
  <c r="G28" i="9"/>
  <c r="E28" i="9" s="1"/>
  <c r="B28" i="9" s="1"/>
  <c r="F28" i="9"/>
  <c r="H27" i="9"/>
  <c r="G27" i="9"/>
  <c r="F27" i="9"/>
  <c r="H26" i="9"/>
  <c r="G26" i="9"/>
  <c r="E26" i="9" s="1"/>
  <c r="B26" i="9" s="1"/>
  <c r="F26" i="9"/>
  <c r="H25" i="9"/>
  <c r="E25" i="9" s="1"/>
  <c r="G25" i="9"/>
  <c r="F25" i="9"/>
  <c r="B25" i="9"/>
  <c r="H24" i="9"/>
  <c r="G24" i="9"/>
  <c r="F24" i="9"/>
  <c r="E24" i="9"/>
  <c r="B24" i="9" s="1"/>
  <c r="H23" i="9"/>
  <c r="G23" i="9"/>
  <c r="F23" i="9"/>
  <c r="H22" i="9"/>
  <c r="G22" i="9"/>
  <c r="F22" i="9"/>
  <c r="E22" i="9"/>
  <c r="B22" i="9" s="1"/>
  <c r="F21" i="9"/>
  <c r="F4" i="9"/>
  <c r="O3" i="9"/>
  <c r="G275" i="9" s="1"/>
  <c r="I3" i="9"/>
  <c r="H3" i="9"/>
  <c r="G3" i="9"/>
  <c r="D101" i="8"/>
  <c r="I36" i="3" s="1"/>
  <c r="D95" i="8"/>
  <c r="D90" i="8"/>
  <c r="C1565" i="1" s="1"/>
  <c r="D85" i="8"/>
  <c r="D80" i="8"/>
  <c r="D75" i="8"/>
  <c r="D70" i="8"/>
  <c r="D65" i="8"/>
  <c r="D60" i="8"/>
  <c r="D55" i="8"/>
  <c r="D50" i="8"/>
  <c r="C1525" i="1" s="1"/>
  <c r="D44" i="8"/>
  <c r="C1519" i="1" s="1"/>
  <c r="H1519" i="1" s="1"/>
  <c r="D36" i="8"/>
  <c r="D26" i="8"/>
  <c r="D24" i="8"/>
  <c r="C1499" i="1" s="1"/>
  <c r="H1499" i="1" s="1"/>
  <c r="D18" i="8"/>
  <c r="D8" i="8"/>
  <c r="E44" i="7"/>
  <c r="I32" i="3" s="1"/>
  <c r="D44" i="7"/>
  <c r="E39" i="7"/>
  <c r="D39" i="7"/>
  <c r="E38" i="7"/>
  <c r="I31" i="3" s="1"/>
  <c r="D38" i="7"/>
  <c r="E30" i="7"/>
  <c r="D30" i="7"/>
  <c r="E23" i="7"/>
  <c r="E22" i="7" s="1"/>
  <c r="I30" i="3" s="1"/>
  <c r="D23" i="7"/>
  <c r="D22" i="7" s="1"/>
  <c r="E14" i="7"/>
  <c r="D14" i="7"/>
  <c r="E7" i="7"/>
  <c r="E6" i="7" s="1"/>
  <c r="E5" i="7" s="1"/>
  <c r="I29" i="3"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6" i="6"/>
  <c r="F105" i="6"/>
  <c r="F104" i="6"/>
  <c r="F103" i="6"/>
  <c r="F102" i="6"/>
  <c r="F101" i="6"/>
  <c r="F100" i="6"/>
  <c r="F99"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D250" i="5"/>
  <c r="F249" i="5"/>
  <c r="F248" i="5"/>
  <c r="F247" i="5"/>
  <c r="E246" i="5"/>
  <c r="D1223" i="1" s="1"/>
  <c r="D246" i="5"/>
  <c r="F244" i="5"/>
  <c r="F243" i="5"/>
  <c r="F242" i="5"/>
  <c r="E242" i="5"/>
  <c r="D242" i="5"/>
  <c r="F241" i="5"/>
  <c r="F240" i="5"/>
  <c r="E239" i="5"/>
  <c r="D239" i="5"/>
  <c r="D238" i="5" s="1"/>
  <c r="C1215"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D190" i="5" s="1"/>
  <c r="G309" i="9" s="1"/>
  <c r="F190" i="5"/>
  <c r="E190" i="5"/>
  <c r="H309" i="9" s="1"/>
  <c r="F189" i="5"/>
  <c r="F188" i="5"/>
  <c r="F187" i="5"/>
  <c r="F186" i="5"/>
  <c r="F185" i="5"/>
  <c r="F184" i="5"/>
  <c r="F183" i="5"/>
  <c r="F182" i="5"/>
  <c r="F181" i="5"/>
  <c r="E180" i="5"/>
  <c r="E177" i="5" s="1"/>
  <c r="H307" i="9"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C1127" i="1" s="1"/>
  <c r="F148" i="5"/>
  <c r="F147" i="5"/>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s="1"/>
  <c r="F87" i="5" s="1"/>
  <c r="E87"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F629" i="4"/>
  <c r="E629" i="4"/>
  <c r="D629" i="4"/>
  <c r="F628" i="4"/>
  <c r="F627"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E567" i="4" s="1"/>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21" i="4"/>
  <c r="E420" i="4" s="1"/>
  <c r="E418" i="4"/>
  <c r="D418" i="4"/>
  <c r="C413" i="1" s="1"/>
  <c r="E417" i="4"/>
  <c r="D412" i="1" s="1"/>
  <c r="D417" i="4"/>
  <c r="C412" i="1" s="1"/>
  <c r="E416" i="4"/>
  <c r="D416" i="4"/>
  <c r="C411" i="1" s="1"/>
  <c r="F411" i="4"/>
  <c r="F410" i="4"/>
  <c r="F409" i="4"/>
  <c r="F406" i="4"/>
  <c r="F405" i="4"/>
  <c r="F404" i="4"/>
  <c r="F403" i="4"/>
  <c r="F402" i="4"/>
  <c r="E402" i="4"/>
  <c r="D402" i="4"/>
  <c r="F401" i="4"/>
  <c r="F400" i="4"/>
  <c r="E400" i="4"/>
  <c r="D400" i="4"/>
  <c r="F399" i="4"/>
  <c r="F398"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F345" i="4"/>
  <c r="E345" i="4"/>
  <c r="D345" i="4"/>
  <c r="D344" i="4" s="1"/>
  <c r="F344" i="4"/>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E311" i="4" s="1"/>
  <c r="E298" i="4"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E224" i="4" s="1"/>
  <c r="D225" i="4"/>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E133" i="4" s="1"/>
  <c r="D134" i="4"/>
  <c r="D133" i="4"/>
  <c r="F132" i="4"/>
  <c r="F131" i="4"/>
  <c r="F130" i="4"/>
  <c r="F129" i="4"/>
  <c r="E128" i="4"/>
  <c r="F128" i="4" s="1"/>
  <c r="D128" i="4"/>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E51" i="4"/>
  <c r="F51" i="4"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G1577" i="1"/>
  <c r="C1577" i="1"/>
  <c r="H1577" i="1" s="1"/>
  <c r="H1575" i="1"/>
  <c r="G1575" i="1"/>
  <c r="C1575" i="1"/>
  <c r="H1574" i="1"/>
  <c r="G1574" i="1"/>
  <c r="C1574" i="1"/>
  <c r="C1573" i="1"/>
  <c r="H1573" i="1" s="1"/>
  <c r="H1572" i="1"/>
  <c r="C1572" i="1"/>
  <c r="G1572" i="1" s="1"/>
  <c r="H1571" i="1"/>
  <c r="G1571" i="1"/>
  <c r="C1571" i="1"/>
  <c r="G1570" i="1"/>
  <c r="C1570" i="1"/>
  <c r="H1570" i="1" s="1"/>
  <c r="G1569" i="1"/>
  <c r="C1569" i="1"/>
  <c r="H1569" i="1" s="1"/>
  <c r="H1568" i="1"/>
  <c r="C1568" i="1"/>
  <c r="G1568" i="1" s="1"/>
  <c r="C1567" i="1"/>
  <c r="H1567" i="1" s="1"/>
  <c r="H1566" i="1"/>
  <c r="G1566" i="1"/>
  <c r="C1566" i="1"/>
  <c r="H1564" i="1"/>
  <c r="C1564" i="1"/>
  <c r="G1564" i="1" s="1"/>
  <c r="H1563" i="1"/>
  <c r="G1563" i="1"/>
  <c r="C1563" i="1"/>
  <c r="G1562" i="1"/>
  <c r="C1562" i="1"/>
  <c r="H1562" i="1" s="1"/>
  <c r="G1561" i="1"/>
  <c r="C1561" i="1"/>
  <c r="H1561" i="1" s="1"/>
  <c r="C1560" i="1"/>
  <c r="G1560" i="1" s="1"/>
  <c r="H1559" i="1"/>
  <c r="G1559" i="1"/>
  <c r="C1559" i="1"/>
  <c r="H1558" i="1"/>
  <c r="G1558" i="1"/>
  <c r="C1558" i="1"/>
  <c r="C1557" i="1"/>
  <c r="H1557" i="1" s="1"/>
  <c r="H1556" i="1"/>
  <c r="C1556" i="1"/>
  <c r="G1556" i="1" s="1"/>
  <c r="H1555" i="1"/>
  <c r="G1555" i="1"/>
  <c r="C1555" i="1"/>
  <c r="G1554" i="1"/>
  <c r="C1554" i="1"/>
  <c r="H1554" i="1" s="1"/>
  <c r="G1553" i="1"/>
  <c r="C1553" i="1"/>
  <c r="H1553" i="1" s="1"/>
  <c r="H1552" i="1"/>
  <c r="C1552" i="1"/>
  <c r="G1552" i="1" s="1"/>
  <c r="H1551" i="1"/>
  <c r="G1551" i="1"/>
  <c r="C1551" i="1"/>
  <c r="H1550" i="1"/>
  <c r="G1550" i="1"/>
  <c r="C1550" i="1"/>
  <c r="G1549" i="1"/>
  <c r="C1549" i="1"/>
  <c r="H1549" i="1" s="1"/>
  <c r="H1548" i="1"/>
  <c r="C1548" i="1"/>
  <c r="G1548" i="1" s="1"/>
  <c r="H1547" i="1"/>
  <c r="G1547" i="1"/>
  <c r="C1547" i="1"/>
  <c r="C1546" i="1"/>
  <c r="H1546" i="1" s="1"/>
  <c r="G1545" i="1"/>
  <c r="C1545" i="1"/>
  <c r="H1545" i="1" s="1"/>
  <c r="C1544" i="1"/>
  <c r="G1544" i="1" s="1"/>
  <c r="H1543" i="1"/>
  <c r="G1543" i="1"/>
  <c r="C1543" i="1"/>
  <c r="H1542" i="1"/>
  <c r="G1542" i="1"/>
  <c r="C1542" i="1"/>
  <c r="C1541" i="1"/>
  <c r="H1541" i="1" s="1"/>
  <c r="C1540" i="1"/>
  <c r="G1540" i="1" s="1"/>
  <c r="H1539" i="1"/>
  <c r="G1539" i="1"/>
  <c r="C1539" i="1"/>
  <c r="G1538" i="1"/>
  <c r="C1538" i="1"/>
  <c r="H1538" i="1" s="1"/>
  <c r="G1537" i="1"/>
  <c r="C1537" i="1"/>
  <c r="H1537" i="1" s="1"/>
  <c r="H1536" i="1"/>
  <c r="C1536" i="1"/>
  <c r="G1536" i="1" s="1"/>
  <c r="H1535" i="1"/>
  <c r="G1535" i="1"/>
  <c r="C1535" i="1"/>
  <c r="H1534" i="1"/>
  <c r="G1534" i="1"/>
  <c r="C1534" i="1"/>
  <c r="C1533" i="1"/>
  <c r="H1533" i="1" s="1"/>
  <c r="H1532" i="1"/>
  <c r="C1532" i="1"/>
  <c r="G1532" i="1" s="1"/>
  <c r="H1531" i="1"/>
  <c r="G1531" i="1"/>
  <c r="C1531" i="1"/>
  <c r="C1530" i="1"/>
  <c r="H1530" i="1" s="1"/>
  <c r="G1529" i="1"/>
  <c r="C1529" i="1"/>
  <c r="H1529" i="1" s="1"/>
  <c r="C1528" i="1"/>
  <c r="G1528" i="1" s="1"/>
  <c r="H1527" i="1"/>
  <c r="C1527" i="1"/>
  <c r="G1527" i="1" s="1"/>
  <c r="G1526" i="1"/>
  <c r="C1526" i="1"/>
  <c r="H1526" i="1" s="1"/>
  <c r="H1523" i="1"/>
  <c r="G1523" i="1"/>
  <c r="C1523" i="1"/>
  <c r="G1522" i="1"/>
  <c r="C1522" i="1"/>
  <c r="H1522" i="1" s="1"/>
  <c r="C1521" i="1"/>
  <c r="H1521" i="1" s="1"/>
  <c r="C1520" i="1"/>
  <c r="G1520" i="1" s="1"/>
  <c r="H1516" i="1"/>
  <c r="C1516" i="1"/>
  <c r="G1516" i="1" s="1"/>
  <c r="H1515" i="1"/>
  <c r="G1515" i="1"/>
  <c r="C1515" i="1"/>
  <c r="C1514" i="1"/>
  <c r="H1514" i="1" s="1"/>
  <c r="G1513" i="1"/>
  <c r="C1513" i="1"/>
  <c r="H1513" i="1" s="1"/>
  <c r="C1512" i="1"/>
  <c r="G1512" i="1" s="1"/>
  <c r="H1511" i="1"/>
  <c r="G1511" i="1"/>
  <c r="C1511" i="1"/>
  <c r="H1510" i="1"/>
  <c r="C1510" i="1"/>
  <c r="G1510" i="1" s="1"/>
  <c r="C1509" i="1"/>
  <c r="H1509" i="1" s="1"/>
  <c r="H1508" i="1"/>
  <c r="C1508" i="1"/>
  <c r="G1508" i="1" s="1"/>
  <c r="H1507" i="1"/>
  <c r="G1507" i="1"/>
  <c r="C1507" i="1"/>
  <c r="C1506" i="1"/>
  <c r="H1506" i="1" s="1"/>
  <c r="G1505" i="1"/>
  <c r="C1505" i="1"/>
  <c r="H1505" i="1" s="1"/>
  <c r="C1504" i="1"/>
  <c r="G1504" i="1" s="1"/>
  <c r="C1503" i="1"/>
  <c r="H1503" i="1" s="1"/>
  <c r="H1502" i="1"/>
  <c r="C1502" i="1"/>
  <c r="G1502" i="1" s="1"/>
  <c r="C1501" i="1"/>
  <c r="H1501" i="1" s="1"/>
  <c r="H1500" i="1"/>
  <c r="C1500" i="1"/>
  <c r="G1500" i="1" s="1"/>
  <c r="G1498" i="1"/>
  <c r="C1498" i="1"/>
  <c r="H1498" i="1" s="1"/>
  <c r="G1497" i="1"/>
  <c r="C1497" i="1"/>
  <c r="H1497" i="1" s="1"/>
  <c r="C1496" i="1"/>
  <c r="G1496" i="1" s="1"/>
  <c r="H1495" i="1"/>
  <c r="G1495" i="1"/>
  <c r="C1495" i="1"/>
  <c r="H1494" i="1"/>
  <c r="G1494" i="1"/>
  <c r="C1494" i="1"/>
  <c r="C1493" i="1"/>
  <c r="H1493" i="1" s="1"/>
  <c r="C1492" i="1"/>
  <c r="G1492" i="1" s="1"/>
  <c r="G1491" i="1"/>
  <c r="C1491" i="1"/>
  <c r="H1491" i="1" s="1"/>
  <c r="G1490" i="1"/>
  <c r="C1490" i="1"/>
  <c r="H1490" i="1" s="1"/>
  <c r="G1489" i="1"/>
  <c r="C1489" i="1"/>
  <c r="H1489" i="1" s="1"/>
  <c r="H1488" i="1"/>
  <c r="C1488" i="1"/>
  <c r="G1488" i="1" s="1"/>
  <c r="H1487" i="1"/>
  <c r="C1487" i="1"/>
  <c r="G1487" i="1" s="1"/>
  <c r="G1486" i="1"/>
  <c r="C1486" i="1"/>
  <c r="H1486" i="1" s="1"/>
  <c r="G1485" i="1"/>
  <c r="C1485" i="1"/>
  <c r="H1485" i="1" s="1"/>
  <c r="H1484" i="1"/>
  <c r="C1484" i="1"/>
  <c r="G1484" i="1" s="1"/>
  <c r="C1483" i="1"/>
  <c r="H1483" i="1" s="1"/>
  <c r="C1482" i="1"/>
  <c r="H1482" i="1" s="1"/>
  <c r="C1480" i="1"/>
  <c r="G1479" i="1"/>
  <c r="D1479" i="1"/>
  <c r="C1479" i="1"/>
  <c r="H1478" i="1"/>
  <c r="G1478" i="1"/>
  <c r="D1478" i="1"/>
  <c r="C1478" i="1"/>
  <c r="J1478" i="1" s="1"/>
  <c r="J1477" i="1"/>
  <c r="D1477" i="1"/>
  <c r="C1477" i="1"/>
  <c r="H1476" i="1"/>
  <c r="D1476" i="1"/>
  <c r="C1476" i="1"/>
  <c r="H1475" i="1"/>
  <c r="D1475" i="1"/>
  <c r="C1475" i="1"/>
  <c r="G1475" i="1" s="1"/>
  <c r="G1474" i="1"/>
  <c r="D1474" i="1"/>
  <c r="C1474" i="1"/>
  <c r="J1474" i="1" s="1"/>
  <c r="H1473" i="1"/>
  <c r="G1473" i="1"/>
  <c r="I1473" i="1" s="1"/>
  <c r="D1473" i="1"/>
  <c r="C1473" i="1"/>
  <c r="J1473" i="1" s="1"/>
  <c r="I1472" i="1"/>
  <c r="G1472" i="1"/>
  <c r="D1472" i="1"/>
  <c r="C1472" i="1"/>
  <c r="H1472" i="1" s="1"/>
  <c r="H1471" i="1"/>
  <c r="D1471" i="1"/>
  <c r="C1471" i="1"/>
  <c r="H1470" i="1"/>
  <c r="D1470" i="1"/>
  <c r="C1470" i="1"/>
  <c r="G1470" i="1" s="1"/>
  <c r="D1469" i="1"/>
  <c r="C1469" i="1"/>
  <c r="G1469" i="1" s="1"/>
  <c r="D1468" i="1"/>
  <c r="C1468" i="1"/>
  <c r="J1468" i="1" s="1"/>
  <c r="H1467" i="1"/>
  <c r="G1467" i="1"/>
  <c r="I1467" i="1" s="1"/>
  <c r="D1467" i="1"/>
  <c r="C1467" i="1"/>
  <c r="J1467" i="1" s="1"/>
  <c r="G1466" i="1"/>
  <c r="I1466" i="1" s="1"/>
  <c r="D1466" i="1"/>
  <c r="C1466" i="1"/>
  <c r="H1466" i="1" s="1"/>
  <c r="H1465" i="1"/>
  <c r="D1465" i="1"/>
  <c r="C1465" i="1"/>
  <c r="G1464" i="1"/>
  <c r="D1464" i="1"/>
  <c r="J1464" i="1" s="1"/>
  <c r="C1464" i="1"/>
  <c r="H1463" i="1"/>
  <c r="G1463" i="1"/>
  <c r="I1463" i="1" s="1"/>
  <c r="D1463" i="1"/>
  <c r="C1463" i="1"/>
  <c r="J1463" i="1" s="1"/>
  <c r="I1462" i="1"/>
  <c r="G1462" i="1"/>
  <c r="D1462" i="1"/>
  <c r="C1462" i="1"/>
  <c r="H1462" i="1" s="1"/>
  <c r="G1461" i="1"/>
  <c r="D1461" i="1"/>
  <c r="C1461" i="1"/>
  <c r="H1460" i="1"/>
  <c r="G1460" i="1"/>
  <c r="I1460" i="1" s="1"/>
  <c r="D1460" i="1"/>
  <c r="C1460" i="1"/>
  <c r="J1460" i="1" s="1"/>
  <c r="J1459" i="1"/>
  <c r="D1459" i="1"/>
  <c r="C1459" i="1"/>
  <c r="G1458" i="1"/>
  <c r="D1458" i="1"/>
  <c r="C1458" i="1"/>
  <c r="G1457" i="1"/>
  <c r="D1457" i="1"/>
  <c r="C1457" i="1"/>
  <c r="D1456" i="1"/>
  <c r="C1456" i="1"/>
  <c r="J1456" i="1" s="1"/>
  <c r="D1455" i="1"/>
  <c r="C1455" i="1"/>
  <c r="D1454" i="1"/>
  <c r="C1454" i="1"/>
  <c r="H1454" i="1" s="1"/>
  <c r="D1453" i="1"/>
  <c r="H1452" i="1"/>
  <c r="G1452" i="1"/>
  <c r="I1452" i="1" s="1"/>
  <c r="D1452" i="1"/>
  <c r="C1452" i="1"/>
  <c r="J1452" i="1" s="1"/>
  <c r="J1451" i="1"/>
  <c r="D1451" i="1"/>
  <c r="C1451" i="1"/>
  <c r="G1450" i="1"/>
  <c r="D1450" i="1"/>
  <c r="C1450" i="1"/>
  <c r="G1449" i="1"/>
  <c r="D1449" i="1"/>
  <c r="C1449" i="1"/>
  <c r="D1448" i="1"/>
  <c r="C1448" i="1"/>
  <c r="J1448" i="1" s="1"/>
  <c r="D1447" i="1"/>
  <c r="C1447" i="1"/>
  <c r="D1446" i="1"/>
  <c r="C1446" i="1"/>
  <c r="H1445" i="1"/>
  <c r="D1445" i="1"/>
  <c r="C1445" i="1"/>
  <c r="H1444" i="1"/>
  <c r="G1444" i="1"/>
  <c r="D1444" i="1"/>
  <c r="J1444" i="1" s="1"/>
  <c r="C1444" i="1"/>
  <c r="D1443" i="1"/>
  <c r="C1443" i="1"/>
  <c r="G1443" i="1" s="1"/>
  <c r="J1442" i="1"/>
  <c r="D1442" i="1"/>
  <c r="G1442" i="1" s="1"/>
  <c r="C1442" i="1"/>
  <c r="D1441" i="1"/>
  <c r="C1441" i="1"/>
  <c r="G1441" i="1" s="1"/>
  <c r="H1440" i="1"/>
  <c r="D1440" i="1"/>
  <c r="J1440" i="1" s="1"/>
  <c r="C1440" i="1"/>
  <c r="D1439" i="1"/>
  <c r="C1439" i="1"/>
  <c r="G1439" i="1" s="1"/>
  <c r="D1438" i="1"/>
  <c r="H1438" i="1" s="1"/>
  <c r="C1438" i="1"/>
  <c r="H1437" i="1"/>
  <c r="D1437" i="1"/>
  <c r="C1437" i="1"/>
  <c r="G1437" i="1" s="1"/>
  <c r="D1436" i="1"/>
  <c r="H1434" i="1"/>
  <c r="D1434" i="1"/>
  <c r="C1434" i="1"/>
  <c r="D1433" i="1"/>
  <c r="C1433" i="1"/>
  <c r="H1433" i="1" s="1"/>
  <c r="D1432" i="1"/>
  <c r="C1432" i="1"/>
  <c r="H1431" i="1"/>
  <c r="D1431" i="1"/>
  <c r="C1431" i="1"/>
  <c r="G1431" i="1" s="1"/>
  <c r="D1430" i="1"/>
  <c r="H1430" i="1" s="1"/>
  <c r="C1430" i="1"/>
  <c r="D1429" i="1"/>
  <c r="C1429" i="1"/>
  <c r="G1429" i="1" s="1"/>
  <c r="D1428" i="1"/>
  <c r="C1428" i="1"/>
  <c r="D1427" i="1"/>
  <c r="C1427" i="1"/>
  <c r="G1427" i="1" s="1"/>
  <c r="D1426" i="1"/>
  <c r="H1426" i="1" s="1"/>
  <c r="C1426" i="1"/>
  <c r="H1425" i="1"/>
  <c r="D1425" i="1"/>
  <c r="C1425" i="1"/>
  <c r="G1425" i="1" s="1"/>
  <c r="D1424" i="1"/>
  <c r="C1424" i="1"/>
  <c r="D1423" i="1"/>
  <c r="C1423" i="1"/>
  <c r="G1423" i="1" s="1"/>
  <c r="H1422" i="1"/>
  <c r="D1422" i="1"/>
  <c r="C1422" i="1"/>
  <c r="H1421" i="1"/>
  <c r="D1421" i="1"/>
  <c r="C1421" i="1"/>
  <c r="D1420" i="1"/>
  <c r="C1420" i="1"/>
  <c r="H1419" i="1"/>
  <c r="D1419" i="1"/>
  <c r="C1419" i="1"/>
  <c r="G1419" i="1" s="1"/>
  <c r="H1418" i="1"/>
  <c r="D1418" i="1"/>
  <c r="C1418" i="1"/>
  <c r="D1417" i="1"/>
  <c r="C1417" i="1"/>
  <c r="H1417" i="1" s="1"/>
  <c r="D1416" i="1"/>
  <c r="C1416" i="1"/>
  <c r="H1415" i="1"/>
  <c r="D1415" i="1"/>
  <c r="C1415" i="1"/>
  <c r="G1415" i="1" s="1"/>
  <c r="D1414" i="1"/>
  <c r="H1414" i="1" s="1"/>
  <c r="C1414" i="1"/>
  <c r="D1413" i="1"/>
  <c r="C1413" i="1"/>
  <c r="G1413" i="1" s="1"/>
  <c r="D1412" i="1"/>
  <c r="C1412" i="1"/>
  <c r="D1411" i="1"/>
  <c r="C1411" i="1"/>
  <c r="G1411" i="1" s="1"/>
  <c r="D1410" i="1"/>
  <c r="H1410" i="1" s="1"/>
  <c r="C1410" i="1"/>
  <c r="H1409" i="1"/>
  <c r="D1409" i="1"/>
  <c r="C1409" i="1"/>
  <c r="G1409" i="1" s="1"/>
  <c r="D1407" i="1"/>
  <c r="C1407" i="1"/>
  <c r="G1407" i="1" s="1"/>
  <c r="D1406" i="1"/>
  <c r="C1406" i="1"/>
  <c r="H1406" i="1" s="1"/>
  <c r="G1405" i="1"/>
  <c r="D1405" i="1"/>
  <c r="C1405" i="1"/>
  <c r="H1405" i="1" s="1"/>
  <c r="G1404" i="1"/>
  <c r="D1404" i="1"/>
  <c r="C1404" i="1"/>
  <c r="D1403" i="1"/>
  <c r="C1403" i="1"/>
  <c r="D1402" i="1"/>
  <c r="C1402" i="1"/>
  <c r="H1402" i="1" s="1"/>
  <c r="D1401" i="1"/>
  <c r="C1401" i="1"/>
  <c r="G1400" i="1"/>
  <c r="D1400" i="1"/>
  <c r="C1400" i="1"/>
  <c r="D1399" i="1"/>
  <c r="C1399" i="1"/>
  <c r="G1399" i="1" s="1"/>
  <c r="D1398" i="1"/>
  <c r="C1398" i="1"/>
  <c r="H1398" i="1" s="1"/>
  <c r="G1397" i="1"/>
  <c r="D1397" i="1"/>
  <c r="C1397" i="1"/>
  <c r="H1397" i="1" s="1"/>
  <c r="G1396" i="1"/>
  <c r="D1396" i="1"/>
  <c r="C1396" i="1"/>
  <c r="D1395" i="1"/>
  <c r="C1395" i="1"/>
  <c r="G1395" i="1" s="1"/>
  <c r="D1394" i="1"/>
  <c r="C1394" i="1"/>
  <c r="H1394" i="1" s="1"/>
  <c r="G1393" i="1"/>
  <c r="D1393" i="1"/>
  <c r="C1393" i="1"/>
  <c r="H1393" i="1" s="1"/>
  <c r="G1392" i="1"/>
  <c r="D1392" i="1"/>
  <c r="C1392" i="1"/>
  <c r="D1391" i="1"/>
  <c r="C1391" i="1"/>
  <c r="G1391" i="1" s="1"/>
  <c r="D1390" i="1"/>
  <c r="C1390" i="1"/>
  <c r="H1390" i="1" s="1"/>
  <c r="G1389" i="1"/>
  <c r="D1389" i="1"/>
  <c r="C1389" i="1"/>
  <c r="H1389" i="1" s="1"/>
  <c r="G1388" i="1"/>
  <c r="D1388" i="1"/>
  <c r="C1388" i="1"/>
  <c r="D1387" i="1"/>
  <c r="C1387" i="1"/>
  <c r="G1387" i="1" s="1"/>
  <c r="D1386" i="1"/>
  <c r="C1386" i="1"/>
  <c r="H1386" i="1" s="1"/>
  <c r="G1385" i="1"/>
  <c r="D1385" i="1"/>
  <c r="C1385" i="1"/>
  <c r="H1385" i="1" s="1"/>
  <c r="G1384" i="1"/>
  <c r="D1384" i="1"/>
  <c r="C1384" i="1"/>
  <c r="D1383" i="1"/>
  <c r="D1382" i="1"/>
  <c r="C1382" i="1"/>
  <c r="H1382" i="1" s="1"/>
  <c r="G1381" i="1"/>
  <c r="D1381" i="1"/>
  <c r="C1381" i="1"/>
  <c r="H1381" i="1" s="1"/>
  <c r="G1380" i="1"/>
  <c r="D1380" i="1"/>
  <c r="C1380" i="1"/>
  <c r="D1379" i="1"/>
  <c r="C1379" i="1"/>
  <c r="G1379" i="1" s="1"/>
  <c r="D1378" i="1"/>
  <c r="C1378" i="1"/>
  <c r="H1378" i="1" s="1"/>
  <c r="G1377" i="1"/>
  <c r="D1377" i="1"/>
  <c r="C1377" i="1"/>
  <c r="H1377" i="1" s="1"/>
  <c r="G1376" i="1"/>
  <c r="D1376" i="1"/>
  <c r="C1376" i="1"/>
  <c r="D1375" i="1"/>
  <c r="C1375" i="1"/>
  <c r="G1375" i="1" s="1"/>
  <c r="D1374" i="1"/>
  <c r="C1374" i="1"/>
  <c r="H1374" i="1" s="1"/>
  <c r="G1373" i="1"/>
  <c r="D1373" i="1"/>
  <c r="C1373" i="1"/>
  <c r="H1373" i="1" s="1"/>
  <c r="G1372" i="1"/>
  <c r="D1372" i="1"/>
  <c r="C1372" i="1"/>
  <c r="D1371" i="1"/>
  <c r="C1371" i="1"/>
  <c r="G1371" i="1" s="1"/>
  <c r="D1370" i="1"/>
  <c r="C1370" i="1"/>
  <c r="H1370" i="1" s="1"/>
  <c r="G1369" i="1"/>
  <c r="D1369" i="1"/>
  <c r="C1369" i="1"/>
  <c r="H1369" i="1" s="1"/>
  <c r="G1368" i="1"/>
  <c r="D1368" i="1"/>
  <c r="C1368" i="1"/>
  <c r="D1367" i="1"/>
  <c r="C1367" i="1"/>
  <c r="G1367" i="1" s="1"/>
  <c r="D1366" i="1"/>
  <c r="C1366" i="1"/>
  <c r="H1366" i="1" s="1"/>
  <c r="G1365" i="1"/>
  <c r="D1365" i="1"/>
  <c r="C1365" i="1"/>
  <c r="H1365" i="1" s="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G1274" i="1"/>
  <c r="D1274" i="1"/>
  <c r="C1274" i="1"/>
  <c r="H1273" i="1"/>
  <c r="D1273" i="1"/>
  <c r="C1273" i="1"/>
  <c r="G1273" i="1" s="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G1247" i="1" s="1"/>
  <c r="H1246" i="1"/>
  <c r="G1246" i="1"/>
  <c r="D1246" i="1"/>
  <c r="C1246" i="1"/>
  <c r="D1245" i="1"/>
  <c r="C1245" i="1"/>
  <c r="H1245" i="1" s="1"/>
  <c r="D1244" i="1"/>
  <c r="C1244" i="1"/>
  <c r="H1244" i="1" s="1"/>
  <c r="H1243" i="1"/>
  <c r="G1243" i="1"/>
  <c r="D1243" i="1"/>
  <c r="C1243" i="1"/>
  <c r="H1242" i="1"/>
  <c r="G1242" i="1"/>
  <c r="D1242" i="1"/>
  <c r="C1242" i="1"/>
  <c r="D1241" i="1"/>
  <c r="C1241" i="1"/>
  <c r="G1241" i="1" s="1"/>
  <c r="H1240" i="1"/>
  <c r="G1240" i="1"/>
  <c r="D1240" i="1"/>
  <c r="C1240" i="1"/>
  <c r="H1239" i="1"/>
  <c r="G1239" i="1"/>
  <c r="D1239" i="1"/>
  <c r="C1239" i="1"/>
  <c r="H1238" i="1"/>
  <c r="G1238" i="1"/>
  <c r="D1238" i="1"/>
  <c r="C1238" i="1"/>
  <c r="D1237" i="1"/>
  <c r="H1237" i="1" s="1"/>
  <c r="C1237" i="1"/>
  <c r="D1236" i="1"/>
  <c r="H1236" i="1" s="1"/>
  <c r="C1236" i="1"/>
  <c r="D1235" i="1"/>
  <c r="H1235" i="1" s="1"/>
  <c r="C1235" i="1"/>
  <c r="H1234" i="1"/>
  <c r="G1234" i="1"/>
  <c r="D1234" i="1"/>
  <c r="C1234" i="1"/>
  <c r="H1233" i="1"/>
  <c r="G1233" i="1"/>
  <c r="D1233" i="1"/>
  <c r="C1233" i="1"/>
  <c r="D1232" i="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D1224" i="1"/>
  <c r="G1224" i="1" s="1"/>
  <c r="C1224" i="1"/>
  <c r="H1221" i="1"/>
  <c r="G1221" i="1"/>
  <c r="D1221" i="1"/>
  <c r="C1221" i="1"/>
  <c r="H1220" i="1"/>
  <c r="G1220" i="1"/>
  <c r="D1220" i="1"/>
  <c r="C1220" i="1"/>
  <c r="H1219" i="1"/>
  <c r="G1219" i="1"/>
  <c r="D1219" i="1"/>
  <c r="C1219" i="1"/>
  <c r="D1218" i="1"/>
  <c r="C1218" i="1"/>
  <c r="H1218" i="1" s="1"/>
  <c r="D1217" i="1"/>
  <c r="C1217" i="1"/>
  <c r="H1217" i="1" s="1"/>
  <c r="D1216" i="1"/>
  <c r="H1213" i="1"/>
  <c r="G1213" i="1"/>
  <c r="D1213" i="1"/>
  <c r="C1213" i="1"/>
  <c r="D1212" i="1"/>
  <c r="H1212" i="1" s="1"/>
  <c r="C1212" i="1"/>
  <c r="D1211" i="1"/>
  <c r="H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D1156" i="1"/>
  <c r="H1156" i="1" s="1"/>
  <c r="C1156" i="1"/>
  <c r="D1155" i="1"/>
  <c r="C1155" i="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0" i="1"/>
  <c r="G1140" i="1"/>
  <c r="D1140" i="1"/>
  <c r="C1140" i="1"/>
  <c r="D1139" i="1"/>
  <c r="H1139" i="1" s="1"/>
  <c r="C1139" i="1"/>
  <c r="D1138" i="1"/>
  <c r="H1138" i="1" s="1"/>
  <c r="C1138" i="1"/>
  <c r="H1137" i="1"/>
  <c r="G1137" i="1"/>
  <c r="D1137" i="1"/>
  <c r="C1137" i="1"/>
  <c r="H1136" i="1"/>
  <c r="G1136" i="1"/>
  <c r="D1136" i="1"/>
  <c r="C1136" i="1"/>
  <c r="H1135" i="1"/>
  <c r="G1135" i="1"/>
  <c r="D1135" i="1"/>
  <c r="C1135" i="1"/>
  <c r="H1134" i="1"/>
  <c r="G1134" i="1"/>
  <c r="D1134" i="1"/>
  <c r="C1134" i="1"/>
  <c r="D1133" i="1"/>
  <c r="C1133" i="1"/>
  <c r="G1133" i="1" s="1"/>
  <c r="H1132" i="1"/>
  <c r="G1132" i="1"/>
  <c r="D1132" i="1"/>
  <c r="C1132" i="1"/>
  <c r="H1131" i="1"/>
  <c r="G1131" i="1"/>
  <c r="D1131" i="1"/>
  <c r="C1131" i="1"/>
  <c r="H1130" i="1"/>
  <c r="G1130" i="1"/>
  <c r="D1130" i="1"/>
  <c r="C1130" i="1"/>
  <c r="H1129" i="1"/>
  <c r="G1129" i="1"/>
  <c r="D1129" i="1"/>
  <c r="C1129" i="1"/>
  <c r="H1128" i="1"/>
  <c r="G1128" i="1"/>
  <c r="D1128" i="1"/>
  <c r="C1128"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D1062" i="1"/>
  <c r="H1062" i="1" s="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H1032" i="1"/>
  <c r="G1032" i="1"/>
  <c r="D1032" i="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D1013" i="1"/>
  <c r="G1013" i="1" s="1"/>
  <c r="C1013" i="1"/>
  <c r="D1012" i="1"/>
  <c r="C1012" i="1"/>
  <c r="H1012" i="1" s="1"/>
  <c r="H1011" i="1"/>
  <c r="G1011" i="1"/>
  <c r="D1011" i="1"/>
  <c r="C1011" i="1"/>
  <c r="H1010" i="1"/>
  <c r="G1010" i="1"/>
  <c r="D1010" i="1"/>
  <c r="C1010" i="1"/>
  <c r="H1009" i="1"/>
  <c r="G1009" i="1"/>
  <c r="D1009" i="1"/>
  <c r="C1009" i="1"/>
  <c r="D1008" i="1"/>
  <c r="C1008" i="1"/>
  <c r="H1008" i="1" s="1"/>
  <c r="H1006" i="1"/>
  <c r="G1006" i="1"/>
  <c r="D1006" i="1"/>
  <c r="C1006" i="1"/>
  <c r="H1005" i="1"/>
  <c r="G1005" i="1"/>
  <c r="D1005" i="1"/>
  <c r="C1005" i="1"/>
  <c r="D1004" i="1"/>
  <c r="C1004" i="1"/>
  <c r="H1004" i="1" s="1"/>
  <c r="H1003" i="1"/>
  <c r="D1003" i="1"/>
  <c r="G1003" i="1" s="1"/>
  <c r="C1003" i="1"/>
  <c r="H1002" i="1"/>
  <c r="G1002" i="1"/>
  <c r="D1002" i="1"/>
  <c r="C1002" i="1"/>
  <c r="H1001" i="1"/>
  <c r="G1001" i="1"/>
  <c r="D1001" i="1"/>
  <c r="C1001" i="1"/>
  <c r="D1000" i="1"/>
  <c r="C1000" i="1"/>
  <c r="H1000" i="1" s="1"/>
  <c r="H999" i="1"/>
  <c r="D999" i="1"/>
  <c r="G999" i="1" s="1"/>
  <c r="C999" i="1"/>
  <c r="D998" i="1"/>
  <c r="C998" i="1"/>
  <c r="H998" i="1" s="1"/>
  <c r="H996" i="1"/>
  <c r="D996" i="1"/>
  <c r="G996" i="1" s="1"/>
  <c r="C996" i="1"/>
  <c r="H995" i="1"/>
  <c r="G995" i="1"/>
  <c r="D995" i="1"/>
  <c r="C995" i="1"/>
  <c r="H994" i="1"/>
  <c r="G994" i="1"/>
  <c r="D994" i="1"/>
  <c r="C994" i="1"/>
  <c r="H993" i="1"/>
  <c r="G993" i="1"/>
  <c r="D993" i="1"/>
  <c r="C993" i="1"/>
  <c r="H992" i="1"/>
  <c r="D992" i="1"/>
  <c r="G992" i="1" s="1"/>
  <c r="C992" i="1"/>
  <c r="C991" i="1"/>
  <c r="H989" i="1"/>
  <c r="D989" i="1"/>
  <c r="G989" i="1" s="1"/>
  <c r="C989" i="1"/>
  <c r="D988" i="1"/>
  <c r="G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D716" i="1"/>
  <c r="H716" i="1" s="1"/>
  <c r="C716" i="1"/>
  <c r="D715" i="1"/>
  <c r="H715" i="1" s="1"/>
  <c r="C715" i="1"/>
  <c r="G714" i="1"/>
  <c r="D714" i="1"/>
  <c r="H714" i="1" s="1"/>
  <c r="C714" i="1"/>
  <c r="D713" i="1"/>
  <c r="H713" i="1" s="1"/>
  <c r="C713" i="1"/>
  <c r="H712" i="1"/>
  <c r="G712" i="1"/>
  <c r="D712" i="1"/>
  <c r="C712" i="1"/>
  <c r="D711" i="1"/>
  <c r="H711" i="1" s="1"/>
  <c r="C711" i="1"/>
  <c r="H710" i="1"/>
  <c r="D710" i="1"/>
  <c r="G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H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C670" i="1"/>
  <c r="H670" i="1" s="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D406" i="1"/>
  <c r="H406" i="1" s="1"/>
  <c r="C406" i="1"/>
  <c r="D405" i="1"/>
  <c r="C405" i="1"/>
  <c r="H405" i="1" s="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D370" i="1"/>
  <c r="G370" i="1" s="1"/>
  <c r="C370" i="1"/>
  <c r="H369" i="1"/>
  <c r="G369" i="1"/>
  <c r="D369" i="1"/>
  <c r="C369" i="1"/>
  <c r="H368" i="1"/>
  <c r="G368" i="1"/>
  <c r="D368" i="1"/>
  <c r="C368" i="1"/>
  <c r="H367" i="1"/>
  <c r="D367" i="1"/>
  <c r="G367" i="1" s="1"/>
  <c r="C367" i="1"/>
  <c r="H366" i="1"/>
  <c r="D366" i="1"/>
  <c r="G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D291" i="1"/>
  <c r="G291" i="1" s="1"/>
  <c r="C291" i="1"/>
  <c r="D290" i="1"/>
  <c r="H290" i="1" s="1"/>
  <c r="C290" i="1"/>
  <c r="G290" i="1" s="1"/>
  <c r="D289" i="1"/>
  <c r="H289" i="1" s="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D208" i="1"/>
  <c r="G208" i="1" s="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D181" i="1"/>
  <c r="H181" i="1" s="1"/>
  <c r="C181" i="1"/>
  <c r="H180" i="1"/>
  <c r="G180" i="1"/>
  <c r="D180" i="1"/>
  <c r="C180" i="1"/>
  <c r="H179" i="1"/>
  <c r="G179" i="1"/>
  <c r="D179" i="1"/>
  <c r="C179" i="1"/>
  <c r="H178" i="1"/>
  <c r="G178" i="1"/>
  <c r="D178" i="1"/>
  <c r="C178" i="1"/>
  <c r="H177" i="1"/>
  <c r="G177" i="1"/>
  <c r="D177" i="1"/>
  <c r="C177" i="1"/>
  <c r="H176" i="1"/>
  <c r="G176" i="1"/>
  <c r="D176" i="1"/>
  <c r="C176" i="1"/>
  <c r="D175" i="1"/>
  <c r="G175" i="1" s="1"/>
  <c r="C175" i="1"/>
  <c r="H174" i="1"/>
  <c r="D174" i="1"/>
  <c r="G174" i="1" s="1"/>
  <c r="C174" i="1"/>
  <c r="D173" i="1"/>
  <c r="H173" i="1" s="1"/>
  <c r="C173" i="1"/>
  <c r="H172" i="1"/>
  <c r="G172" i="1"/>
  <c r="D172" i="1"/>
  <c r="C172" i="1"/>
  <c r="H171" i="1"/>
  <c r="G171" i="1"/>
  <c r="D171" i="1"/>
  <c r="C171" i="1"/>
  <c r="G170" i="1"/>
  <c r="D170" i="1"/>
  <c r="H170" i="1" s="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D163" i="1"/>
  <c r="H163" i="1" s="1"/>
  <c r="C163" i="1"/>
  <c r="G162" i="1"/>
  <c r="D162" i="1"/>
  <c r="H162" i="1" s="1"/>
  <c r="C162" i="1"/>
  <c r="H161" i="1"/>
  <c r="D161" i="1"/>
  <c r="G161" i="1" s="1"/>
  <c r="C161" i="1"/>
  <c r="D160" i="1"/>
  <c r="G160" i="1" s="1"/>
  <c r="C160" i="1"/>
  <c r="H158" i="1"/>
  <c r="G158" i="1"/>
  <c r="D158" i="1"/>
  <c r="C158" i="1"/>
  <c r="H157" i="1"/>
  <c r="G157" i="1"/>
  <c r="D157" i="1"/>
  <c r="C157" i="1"/>
  <c r="H156" i="1"/>
  <c r="G156" i="1"/>
  <c r="D156" i="1"/>
  <c r="C156" i="1"/>
  <c r="H155" i="1"/>
  <c r="G155" i="1"/>
  <c r="D155" i="1"/>
  <c r="C155" i="1"/>
  <c r="H154" i="1"/>
  <c r="G154" i="1"/>
  <c r="D154" i="1"/>
  <c r="C154" i="1"/>
  <c r="D153" i="1"/>
  <c r="G153" i="1" s="1"/>
  <c r="C153" i="1"/>
  <c r="H152" i="1"/>
  <c r="D152" i="1"/>
  <c r="G152" i="1" s="1"/>
  <c r="C152" i="1"/>
  <c r="H151" i="1"/>
  <c r="G151" i="1"/>
  <c r="D151" i="1"/>
  <c r="C151" i="1"/>
  <c r="H150" i="1"/>
  <c r="D150" i="1"/>
  <c r="G150" i="1" s="1"/>
  <c r="C150" i="1"/>
  <c r="D149" i="1"/>
  <c r="G149" i="1" s="1"/>
  <c r="C149"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D130" i="1"/>
  <c r="G130" i="1" s="1"/>
  <c r="C130" i="1"/>
  <c r="H129" i="1"/>
  <c r="D129" i="1"/>
  <c r="G129" i="1" s="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G83" i="1"/>
  <c r="D83" i="1"/>
  <c r="H83" i="1" s="1"/>
  <c r="C83" i="1"/>
  <c r="H82" i="1"/>
  <c r="G82" i="1"/>
  <c r="D82" i="1"/>
  <c r="C82" i="1"/>
  <c r="H81" i="1"/>
  <c r="D81" i="1"/>
  <c r="G81" i="1" s="1"/>
  <c r="C81" i="1"/>
  <c r="H80" i="1"/>
  <c r="G80" i="1"/>
  <c r="D80" i="1"/>
  <c r="C80" i="1"/>
  <c r="H79" i="1"/>
  <c r="D79" i="1"/>
  <c r="G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D50" i="1"/>
  <c r="G50" i="1" s="1"/>
  <c r="C50" i="1"/>
  <c r="H49" i="1"/>
  <c r="D49" i="1"/>
  <c r="G49" i="1" s="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01" i="1" l="1"/>
  <c r="E245" i="5"/>
  <c r="D1222" i="1" s="1"/>
  <c r="H1224" i="1"/>
  <c r="E281" i="9"/>
  <c r="F246" i="5"/>
  <c r="E643" i="4"/>
  <c r="D637" i="1" s="1"/>
  <c r="G1235" i="1"/>
  <c r="G1236" i="1"/>
  <c r="G1237" i="1"/>
  <c r="C1216" i="1"/>
  <c r="H1216" i="1" s="1"/>
  <c r="E27" i="9"/>
  <c r="B27" i="9" s="1"/>
  <c r="E299" i="9"/>
  <c r="B299" i="9" s="1"/>
  <c r="F215" i="9"/>
  <c r="B215" i="9" s="1"/>
  <c r="E286" i="9"/>
  <c r="B286" i="9" s="1"/>
  <c r="E295" i="9"/>
  <c r="B295" i="9" s="1"/>
  <c r="E300" i="9"/>
  <c r="B300" i="9" s="1"/>
  <c r="H1232" i="1"/>
  <c r="G1278" i="1"/>
  <c r="G631" i="1"/>
  <c r="G289" i="1"/>
  <c r="G406" i="1"/>
  <c r="G670" i="1"/>
  <c r="E644" i="4"/>
  <c r="D638" i="1" s="1"/>
  <c r="G404" i="1"/>
  <c r="D411" i="1"/>
  <c r="G411" i="1" s="1"/>
  <c r="H288" i="1"/>
  <c r="G405" i="1"/>
  <c r="D644" i="4"/>
  <c r="H412" i="1"/>
  <c r="G1266" i="1"/>
  <c r="H1266" i="1"/>
  <c r="C1576" i="1"/>
  <c r="G1576" i="1" s="1"/>
  <c r="G1264" i="1"/>
  <c r="H1241" i="1"/>
  <c r="H1247" i="1"/>
  <c r="G1245" i="1"/>
  <c r="G1244" i="1"/>
  <c r="G1218" i="1"/>
  <c r="G1217" i="1"/>
  <c r="F239" i="5"/>
  <c r="G1216" i="1"/>
  <c r="H1166" i="1"/>
  <c r="E308" i="9"/>
  <c r="B308" i="9" s="1"/>
  <c r="H1165" i="1"/>
  <c r="C1157" i="1"/>
  <c r="H1157" i="1" s="1"/>
  <c r="H1160" i="1"/>
  <c r="H1141" i="1"/>
  <c r="H1133" i="1"/>
  <c r="D146" i="5"/>
  <c r="C1124" i="1" s="1"/>
  <c r="G1012" i="1"/>
  <c r="C1007" i="1"/>
  <c r="H1007" i="1" s="1"/>
  <c r="G1008" i="1"/>
  <c r="G1004" i="1"/>
  <c r="G1000" i="1"/>
  <c r="G997" i="1"/>
  <c r="G998" i="1"/>
  <c r="E33" i="9"/>
  <c r="B33" i="9" s="1"/>
  <c r="H1155" i="1"/>
  <c r="H1154" i="1"/>
  <c r="G1232" i="1"/>
  <c r="C1223" i="1"/>
  <c r="D245" i="5"/>
  <c r="C1222" i="1" s="1"/>
  <c r="H1222" i="1" s="1"/>
  <c r="G1222" i="1"/>
  <c r="D1227" i="1"/>
  <c r="G1229" i="1"/>
  <c r="F250" i="5"/>
  <c r="D1215" i="1"/>
  <c r="G1211" i="1"/>
  <c r="G1212" i="1"/>
  <c r="G1166" i="1"/>
  <c r="G1165" i="1"/>
  <c r="E292" i="9"/>
  <c r="B292" i="9" s="1"/>
  <c r="G1160" i="1"/>
  <c r="G1156" i="1"/>
  <c r="G1154" i="1"/>
  <c r="G1155" i="1"/>
  <c r="G1148" i="1"/>
  <c r="G1151" i="1"/>
  <c r="G1141" i="1"/>
  <c r="G1139" i="1"/>
  <c r="E288" i="9"/>
  <c r="B288" i="9" s="1"/>
  <c r="G1138" i="1"/>
  <c r="E287" i="9"/>
  <c r="B287" i="9" s="1"/>
  <c r="E146" i="5"/>
  <c r="D1124" i="1" s="1"/>
  <c r="D1127" i="1"/>
  <c r="E285" i="9"/>
  <c r="B285" i="9" s="1"/>
  <c r="G1062" i="1"/>
  <c r="E68" i="5"/>
  <c r="D1047" i="1"/>
  <c r="D1048" i="1"/>
  <c r="G1050" i="1"/>
  <c r="F70" i="5"/>
  <c r="H1023" i="1"/>
  <c r="H1013" i="1"/>
  <c r="H997" i="1"/>
  <c r="F19" i="5"/>
  <c r="G991" i="1"/>
  <c r="H991" i="1"/>
  <c r="F13" i="5"/>
  <c r="G987" i="1"/>
  <c r="G986" i="1"/>
  <c r="H988" i="1"/>
  <c r="F8" i="5"/>
  <c r="G1567" i="1"/>
  <c r="G1521" i="1"/>
  <c r="H1520" i="1"/>
  <c r="G1519" i="1"/>
  <c r="G1579" i="1"/>
  <c r="H1565" i="1"/>
  <c r="G1565" i="1"/>
  <c r="H1540" i="1"/>
  <c r="G1530" i="1"/>
  <c r="H1528" i="1"/>
  <c r="H1525" i="1"/>
  <c r="G1525" i="1"/>
  <c r="G1503" i="1"/>
  <c r="G1499" i="1"/>
  <c r="H1492" i="1"/>
  <c r="G1483" i="1"/>
  <c r="D6" i="8"/>
  <c r="C1481" i="1" s="1"/>
  <c r="G413" i="1"/>
  <c r="H413" i="1"/>
  <c r="G288" i="1"/>
  <c r="G412" i="1"/>
  <c r="E273" i="9"/>
  <c r="B273" i="9" s="1"/>
  <c r="F416" i="4"/>
  <c r="H30" i="3"/>
  <c r="C1453" i="1"/>
  <c r="G1453" i="1" s="1"/>
  <c r="D5" i="7"/>
  <c r="C1436" i="1" s="1"/>
  <c r="G1454" i="1"/>
  <c r="H1401" i="1"/>
  <c r="G1403" i="1"/>
  <c r="F107" i="6"/>
  <c r="G716" i="1"/>
  <c r="G715" i="1"/>
  <c r="G713" i="1"/>
  <c r="G711" i="1"/>
  <c r="G709" i="1"/>
  <c r="G703" i="1"/>
  <c r="G687" i="1"/>
  <c r="G671" i="1"/>
  <c r="E275" i="9"/>
  <c r="E23" i="9"/>
  <c r="B23" i="9" s="1"/>
  <c r="B275" i="9"/>
  <c r="F383" i="4"/>
  <c r="G379" i="1"/>
  <c r="G364" i="1"/>
  <c r="G365" i="1"/>
  <c r="E363" i="4"/>
  <c r="D358" i="1" s="1"/>
  <c r="G260" i="1"/>
  <c r="G261" i="1"/>
  <c r="H208" i="1"/>
  <c r="H206" i="1"/>
  <c r="F210" i="4"/>
  <c r="F188" i="4"/>
  <c r="E47" i="9"/>
  <c r="B47" i="9" s="1"/>
  <c r="F223" i="9"/>
  <c r="B223" i="9" s="1"/>
  <c r="G181" i="1"/>
  <c r="E44" i="9"/>
  <c r="B44" i="9" s="1"/>
  <c r="E42" i="9"/>
  <c r="B42" i="9" s="1"/>
  <c r="G173" i="1"/>
  <c r="H175" i="1"/>
  <c r="G163" i="1"/>
  <c r="H160" i="1"/>
  <c r="F159" i="4"/>
  <c r="F218" i="9"/>
  <c r="B218" i="9" s="1"/>
  <c r="H153" i="1"/>
  <c r="H149" i="1"/>
  <c r="F153" i="4"/>
  <c r="F139" i="4"/>
  <c r="H130" i="1"/>
  <c r="F124" i="4"/>
  <c r="F217" i="9"/>
  <c r="B217" i="9" s="1"/>
  <c r="E34" i="9"/>
  <c r="B34" i="9" s="1"/>
  <c r="F74" i="4"/>
  <c r="G64" i="1"/>
  <c r="F54" i="4"/>
  <c r="D47" i="1"/>
  <c r="G1420" i="1"/>
  <c r="H1420" i="1"/>
  <c r="J1443" i="1"/>
  <c r="J1446" i="1"/>
  <c r="H1446" i="1"/>
  <c r="H1447" i="1"/>
  <c r="G1447" i="1"/>
  <c r="I1447" i="1" s="1"/>
  <c r="H1455" i="1"/>
  <c r="G1455" i="1"/>
  <c r="I1455" i="1" s="1"/>
  <c r="G1480" i="1"/>
  <c r="H1411" i="1"/>
  <c r="G1416" i="1"/>
  <c r="H1416" i="1"/>
  <c r="H1427" i="1"/>
  <c r="G1432" i="1"/>
  <c r="H1432" i="1"/>
  <c r="H1439" i="1"/>
  <c r="I1439" i="1" s="1"/>
  <c r="G1445" i="1"/>
  <c r="J1445" i="1"/>
  <c r="J1450" i="1"/>
  <c r="H1450" i="1"/>
  <c r="I1450" i="1" s="1"/>
  <c r="H1451" i="1"/>
  <c r="G1451" i="1"/>
  <c r="I1451" i="1" s="1"/>
  <c r="J1458" i="1"/>
  <c r="H1458" i="1"/>
  <c r="I1458" i="1" s="1"/>
  <c r="H1459" i="1"/>
  <c r="G1459" i="1"/>
  <c r="I1459" i="1" s="1"/>
  <c r="J1462" i="1"/>
  <c r="G1468" i="1"/>
  <c r="H1469" i="1"/>
  <c r="J1471" i="1"/>
  <c r="G1471" i="1"/>
  <c r="I1471" i="1" s="1"/>
  <c r="J1472" i="1"/>
  <c r="J1476" i="1"/>
  <c r="G1476" i="1"/>
  <c r="I1476" i="1" s="1"/>
  <c r="H1477" i="1"/>
  <c r="G1477" i="1"/>
  <c r="H1480" i="1"/>
  <c r="G1482" i="1"/>
  <c r="G1509" i="1"/>
  <c r="H1512" i="1"/>
  <c r="G1514" i="1"/>
  <c r="G1541" i="1"/>
  <c r="H1544" i="1"/>
  <c r="G1546" i="1"/>
  <c r="G1573" i="1"/>
  <c r="G1578" i="1"/>
  <c r="G315" i="9"/>
  <c r="E315" i="9" s="1"/>
  <c r="H29" i="3"/>
  <c r="G1366" i="1"/>
  <c r="H1368" i="1"/>
  <c r="G1370" i="1"/>
  <c r="H1372" i="1"/>
  <c r="G1374" i="1"/>
  <c r="H1376" i="1"/>
  <c r="G1378" i="1"/>
  <c r="H1380" i="1"/>
  <c r="G1382" i="1"/>
  <c r="H1384" i="1"/>
  <c r="G1386" i="1"/>
  <c r="H1388" i="1"/>
  <c r="G1390" i="1"/>
  <c r="H1392" i="1"/>
  <c r="G1394" i="1"/>
  <c r="H1396" i="1"/>
  <c r="G1398" i="1"/>
  <c r="H1400" i="1"/>
  <c r="G1402" i="1"/>
  <c r="H1404" i="1"/>
  <c r="G1406" i="1"/>
  <c r="G1412" i="1"/>
  <c r="H1412" i="1"/>
  <c r="H1413" i="1"/>
  <c r="G1421" i="1"/>
  <c r="H1423" i="1"/>
  <c r="G1428" i="1"/>
  <c r="H1428" i="1"/>
  <c r="H1429" i="1"/>
  <c r="G1440" i="1"/>
  <c r="I1440" i="1" s="1"/>
  <c r="H1441" i="1"/>
  <c r="I1441" i="1" s="1"/>
  <c r="H1442" i="1"/>
  <c r="I1442" i="1" s="1"/>
  <c r="H1443" i="1"/>
  <c r="I1443" i="1" s="1"/>
  <c r="G1446" i="1"/>
  <c r="G1448" i="1"/>
  <c r="G1456" i="1"/>
  <c r="H1464" i="1"/>
  <c r="I1464" i="1" s="1"/>
  <c r="J1465" i="1"/>
  <c r="G1465" i="1"/>
  <c r="I1465" i="1" s="1"/>
  <c r="J1466" i="1"/>
  <c r="H1474" i="1"/>
  <c r="I1474" i="1" s="1"/>
  <c r="G1501" i="1"/>
  <c r="H1504" i="1"/>
  <c r="G1506" i="1"/>
  <c r="G1533" i="1"/>
  <c r="H1367" i="1"/>
  <c r="H1371" i="1"/>
  <c r="H1375" i="1"/>
  <c r="H1379" i="1"/>
  <c r="H1387" i="1"/>
  <c r="H1391" i="1"/>
  <c r="H1395" i="1"/>
  <c r="H1399" i="1"/>
  <c r="H1403" i="1"/>
  <c r="H1407" i="1"/>
  <c r="G1417" i="1"/>
  <c r="G1424" i="1"/>
  <c r="H1424" i="1"/>
  <c r="G1433" i="1"/>
  <c r="G1436" i="1"/>
  <c r="H1436" i="1"/>
  <c r="J1439" i="1"/>
  <c r="J1441" i="1"/>
  <c r="I1444" i="1"/>
  <c r="J1447" i="1"/>
  <c r="H1448" i="1"/>
  <c r="J1455" i="1"/>
  <c r="H1456" i="1"/>
  <c r="H1468" i="1"/>
  <c r="I1478" i="1"/>
  <c r="I1479" i="1"/>
  <c r="G1493" i="1"/>
  <c r="H1496" i="1"/>
  <c r="G1557" i="1"/>
  <c r="H1560" i="1"/>
  <c r="D7" i="4"/>
  <c r="G161" i="9"/>
  <c r="E161" i="9" s="1"/>
  <c r="B161" i="9" s="1"/>
  <c r="F603" i="4"/>
  <c r="G143" i="9"/>
  <c r="E143" i="9" s="1"/>
  <c r="B143" i="9" s="1"/>
  <c r="D643" i="4"/>
  <c r="G307" i="9"/>
  <c r="E307" i="9" s="1"/>
  <c r="B307" i="9" s="1"/>
  <c r="D176" i="5"/>
  <c r="I24" i="3"/>
  <c r="D42" i="8"/>
  <c r="D50" i="4"/>
  <c r="F133" i="4"/>
  <c r="F134" i="4"/>
  <c r="E163" i="4"/>
  <c r="D159" i="1" s="1"/>
  <c r="D363" i="4"/>
  <c r="D350" i="4" s="1"/>
  <c r="D567" i="4"/>
  <c r="D593" i="4"/>
  <c r="G290" i="9"/>
  <c r="E290" i="9" s="1"/>
  <c r="B290" i="9" s="1"/>
  <c r="F149" i="5"/>
  <c r="F177" i="5"/>
  <c r="G310" i="9"/>
  <c r="E310" i="9" s="1"/>
  <c r="B310" i="9" s="1"/>
  <c r="F206" i="5"/>
  <c r="F238" i="5"/>
  <c r="D35" i="6"/>
  <c r="G1410" i="1"/>
  <c r="G1414" i="1"/>
  <c r="G1418" i="1"/>
  <c r="G1422" i="1"/>
  <c r="G1426" i="1"/>
  <c r="G1430" i="1"/>
  <c r="G1434" i="1"/>
  <c r="G1438" i="1"/>
  <c r="H1449" i="1"/>
  <c r="I1449" i="1" s="1"/>
  <c r="J1449" i="1"/>
  <c r="H1453" i="1"/>
  <c r="H1457" i="1"/>
  <c r="I1457" i="1" s="1"/>
  <c r="J1457" i="1"/>
  <c r="H1461" i="1"/>
  <c r="F8" i="4"/>
  <c r="E50" i="4"/>
  <c r="D46" i="1" s="1"/>
  <c r="D106" i="4"/>
  <c r="F125" i="4"/>
  <c r="F140" i="4"/>
  <c r="E152" i="4"/>
  <c r="F169" i="4"/>
  <c r="D196" i="4"/>
  <c r="D299" i="4"/>
  <c r="D311" i="4"/>
  <c r="F351" i="4"/>
  <c r="F417" i="4"/>
  <c r="D421" i="4"/>
  <c r="D459" i="4"/>
  <c r="D515" i="4"/>
  <c r="E12" i="5"/>
  <c r="F35" i="5"/>
  <c r="F88" i="5"/>
  <c r="E176" i="5"/>
  <c r="F180" i="5"/>
  <c r="E309" i="9"/>
  <c r="B309" i="9" s="1"/>
  <c r="D237" i="5"/>
  <c r="D5" i="6"/>
  <c r="F115" i="6"/>
  <c r="D114" i="6"/>
  <c r="D49" i="8"/>
  <c r="B126" i="9"/>
  <c r="B142" i="9"/>
  <c r="H166" i="9"/>
  <c r="H1479" i="1"/>
  <c r="J1479" i="1"/>
  <c r="G163" i="9"/>
  <c r="E163" i="9" s="1"/>
  <c r="B163" i="9" s="1"/>
  <c r="F17" i="4"/>
  <c r="D82" i="4"/>
  <c r="D152" i="4"/>
  <c r="D163" i="4"/>
  <c r="D215" i="4"/>
  <c r="D263" i="4"/>
  <c r="F397" i="4"/>
  <c r="F418" i="4"/>
  <c r="D472" i="4"/>
  <c r="D484" i="4"/>
  <c r="D529" i="4"/>
  <c r="F568" i="4"/>
  <c r="E580" i="4"/>
  <c r="D574" i="1" s="1"/>
  <c r="F626" i="4"/>
  <c r="D12" i="5"/>
  <c r="D69" i="5"/>
  <c r="D78" i="5"/>
  <c r="E35" i="6"/>
  <c r="D89" i="6"/>
  <c r="E114" i="6"/>
  <c r="G289" i="9"/>
  <c r="E289" i="9" s="1"/>
  <c r="B289" i="9" s="1"/>
  <c r="B164" i="9"/>
  <c r="F214" i="9"/>
  <c r="B214" i="9" s="1"/>
  <c r="B219" i="9"/>
  <c r="F222" i="9"/>
  <c r="B222" i="9" s="1"/>
  <c r="B227" i="9"/>
  <c r="F230" i="9"/>
  <c r="B230" i="9" s="1"/>
  <c r="B235" i="9"/>
  <c r="B237" i="9"/>
  <c r="F238" i="9"/>
  <c r="B238" i="9" s="1"/>
  <c r="B243" i="9"/>
  <c r="F246" i="9"/>
  <c r="B246" i="9" s="1"/>
  <c r="B251" i="9"/>
  <c r="F254" i="9"/>
  <c r="B254" i="9" s="1"/>
  <c r="B259" i="9"/>
  <c r="F262" i="9"/>
  <c r="B262" i="9" s="1"/>
  <c r="B267" i="9"/>
  <c r="B269" i="9"/>
  <c r="F270" i="9"/>
  <c r="B27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F213" i="9" s="1"/>
  <c r="B213" i="9" s="1"/>
  <c r="G166" i="9"/>
  <c r="H165" i="9"/>
  <c r="E165" i="9" s="1"/>
  <c r="B165" i="9" s="1"/>
  <c r="I10" i="9"/>
  <c r="G162" i="9"/>
  <c r="E162" i="9" s="1"/>
  <c r="B162" i="9" s="1"/>
  <c r="L192" i="9"/>
  <c r="F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G212" i="9"/>
  <c r="E212" i="9" s="1"/>
  <c r="B212" i="9" s="1"/>
  <c r="B225" i="9"/>
  <c r="B231" i="9"/>
  <c r="B233" i="9"/>
  <c r="B239" i="9"/>
  <c r="B241" i="9"/>
  <c r="B247" i="9"/>
  <c r="B249" i="9"/>
  <c r="B255" i="9"/>
  <c r="B257" i="9"/>
  <c r="B263" i="9"/>
  <c r="B265" i="9"/>
  <c r="B271" i="9"/>
  <c r="B281" i="9"/>
  <c r="F221" i="9"/>
  <c r="B221" i="9" s="1"/>
  <c r="F229" i="9"/>
  <c r="B229" i="9" s="1"/>
  <c r="F237" i="9"/>
  <c r="F245" i="9"/>
  <c r="B245" i="9" s="1"/>
  <c r="F253" i="9"/>
  <c r="B253" i="9" s="1"/>
  <c r="F261" i="9"/>
  <c r="B261" i="9" s="1"/>
  <c r="F269" i="9"/>
  <c r="E283" i="9"/>
  <c r="B283" i="9" s="1"/>
  <c r="E237" i="5" l="1"/>
  <c r="I23" i="3" s="1"/>
  <c r="H411" i="1"/>
  <c r="H1576" i="1"/>
  <c r="G1157" i="1"/>
  <c r="F644" i="4"/>
  <c r="C638" i="1"/>
  <c r="G1007" i="1"/>
  <c r="F245" i="5"/>
  <c r="H1223" i="1"/>
  <c r="G1223" i="1"/>
  <c r="H1227" i="1"/>
  <c r="G1227" i="1"/>
  <c r="D1214" i="1"/>
  <c r="H1215" i="1"/>
  <c r="G1215" i="1"/>
  <c r="F146" i="5"/>
  <c r="H1127" i="1"/>
  <c r="G1127" i="1"/>
  <c r="H1124" i="1"/>
  <c r="G1124" i="1"/>
  <c r="H1048" i="1"/>
  <c r="G1048" i="1"/>
  <c r="I21" i="3"/>
  <c r="D1046" i="1"/>
  <c r="H1481" i="1"/>
  <c r="G1481" i="1"/>
  <c r="I1456" i="1"/>
  <c r="E350" i="4"/>
  <c r="E407" i="4" s="1"/>
  <c r="D402" i="1" s="1"/>
  <c r="H47" i="1"/>
  <c r="G47" i="1"/>
  <c r="C345" i="1"/>
  <c r="F472" i="4"/>
  <c r="C466" i="1"/>
  <c r="F114" i="6"/>
  <c r="H27" i="3"/>
  <c r="C1408" i="1"/>
  <c r="I34" i="3"/>
  <c r="C1517" i="1"/>
  <c r="F89" i="6"/>
  <c r="C1383" i="1"/>
  <c r="F12" i="5"/>
  <c r="C990" i="1"/>
  <c r="F163" i="4"/>
  <c r="C159" i="1"/>
  <c r="E7" i="5"/>
  <c r="D990" i="1"/>
  <c r="F196" i="4"/>
  <c r="C192" i="1"/>
  <c r="F50" i="4"/>
  <c r="C46" i="1"/>
  <c r="E528" i="4"/>
  <c r="F69" i="5"/>
  <c r="D68" i="5"/>
  <c r="C1047" i="1"/>
  <c r="D298" i="4"/>
  <c r="D408" i="4" s="1"/>
  <c r="F299" i="4"/>
  <c r="C294" i="1"/>
  <c r="E166" i="9"/>
  <c r="B166" i="9" s="1"/>
  <c r="H19" i="9"/>
  <c r="E19" i="9" s="1"/>
  <c r="B19" i="9" s="1"/>
  <c r="I25" i="3"/>
  <c r="D1329" i="1"/>
  <c r="D7" i="5"/>
  <c r="F529" i="4"/>
  <c r="D528" i="4"/>
  <c r="C523" i="1"/>
  <c r="G21" i="9"/>
  <c r="D151" i="4"/>
  <c r="H21" i="9"/>
  <c r="F152" i="4"/>
  <c r="C148" i="1"/>
  <c r="G317" i="9"/>
  <c r="E317" i="9" s="1"/>
  <c r="H24" i="3"/>
  <c r="D141" i="6"/>
  <c r="F5" i="6"/>
  <c r="C1299" i="1"/>
  <c r="I22" i="3"/>
  <c r="E175" i="5"/>
  <c r="D1152" i="1" s="1"/>
  <c r="D1153" i="1"/>
  <c r="F515" i="4"/>
  <c r="C509" i="1"/>
  <c r="F106" i="4"/>
  <c r="C102" i="1"/>
  <c r="F593" i="4"/>
  <c r="C587" i="1"/>
  <c r="E141" i="6"/>
  <c r="F643" i="4"/>
  <c r="C637" i="1"/>
  <c r="I1448" i="1"/>
  <c r="B315" i="9"/>
  <c r="E314" i="9"/>
  <c r="I10" i="3" s="1"/>
  <c r="B192" i="9"/>
  <c r="I27" i="3"/>
  <c r="D1408" i="1"/>
  <c r="G574" i="1"/>
  <c r="H574" i="1"/>
  <c r="F215" i="4"/>
  <c r="C211" i="1"/>
  <c r="F421" i="4"/>
  <c r="D420" i="4"/>
  <c r="C415" i="1"/>
  <c r="F363" i="4"/>
  <c r="C358" i="1"/>
  <c r="F176" i="5"/>
  <c r="D175" i="5"/>
  <c r="H22" i="3"/>
  <c r="C1153" i="1"/>
  <c r="F78" i="5"/>
  <c r="C1056" i="1"/>
  <c r="F484" i="4"/>
  <c r="C478" i="1"/>
  <c r="F263" i="4"/>
  <c r="C259" i="1"/>
  <c r="F82" i="4"/>
  <c r="C78" i="1"/>
  <c r="D43" i="8"/>
  <c r="K1450" i="9" s="1"/>
  <c r="C1524" i="1"/>
  <c r="F237" i="5"/>
  <c r="H23" i="3"/>
  <c r="C1214" i="1"/>
  <c r="F459" i="4"/>
  <c r="C453" i="1"/>
  <c r="F311" i="4"/>
  <c r="C306" i="1"/>
  <c r="E151" i="4"/>
  <c r="D148" i="1"/>
  <c r="F35" i="6"/>
  <c r="H25" i="3"/>
  <c r="C1329" i="1"/>
  <c r="F567" i="4"/>
  <c r="C561" i="1"/>
  <c r="F7" i="4"/>
  <c r="D6" i="4"/>
  <c r="C3" i="1"/>
  <c r="I1446" i="1"/>
  <c r="I1477" i="1"/>
  <c r="I1468" i="1"/>
  <c r="E6" i="4"/>
  <c r="G638" i="1" l="1"/>
  <c r="H638" i="1"/>
  <c r="E408" i="4"/>
  <c r="D403" i="1" s="1"/>
  <c r="F350" i="4"/>
  <c r="D345" i="1"/>
  <c r="F408" i="4"/>
  <c r="C403" i="1"/>
  <c r="G306" i="1"/>
  <c r="H306" i="1"/>
  <c r="G509" i="1"/>
  <c r="H509" i="1"/>
  <c r="D636" i="4"/>
  <c r="F528" i="4"/>
  <c r="C522" i="1"/>
  <c r="G358" i="1"/>
  <c r="H358" i="1"/>
  <c r="G637" i="1"/>
  <c r="H637" i="1"/>
  <c r="G1299" i="1"/>
  <c r="H1299" i="1"/>
  <c r="E636" i="4"/>
  <c r="D630" i="1" s="1"/>
  <c r="D522" i="1"/>
  <c r="E635" i="4"/>
  <c r="D629" i="1" s="1"/>
  <c r="H192" i="1"/>
  <c r="G192" i="1"/>
  <c r="H159" i="1"/>
  <c r="G159" i="1"/>
  <c r="H1383" i="1"/>
  <c r="G1383" i="1"/>
  <c r="H3" i="1"/>
  <c r="G3" i="1"/>
  <c r="G453" i="1"/>
  <c r="H453" i="1"/>
  <c r="G211" i="1"/>
  <c r="H211" i="1"/>
  <c r="H102" i="1"/>
  <c r="G102" i="1"/>
  <c r="G148" i="1"/>
  <c r="H148" i="1"/>
  <c r="E21" i="9"/>
  <c r="F7" i="5"/>
  <c r="H20" i="3"/>
  <c r="D6" i="5"/>
  <c r="C985" i="1"/>
  <c r="G1047" i="1"/>
  <c r="H1047" i="1"/>
  <c r="G312" i="9"/>
  <c r="E312" i="9" s="1"/>
  <c r="G466" i="1"/>
  <c r="H466" i="1"/>
  <c r="I16" i="3"/>
  <c r="E412" i="4"/>
  <c r="D2" i="1"/>
  <c r="G1214" i="1"/>
  <c r="H1214" i="1"/>
  <c r="C1518" i="1"/>
  <c r="I35" i="3"/>
  <c r="F420" i="4"/>
  <c r="D635" i="4"/>
  <c r="C414" i="1"/>
  <c r="G587" i="1"/>
  <c r="H587" i="1"/>
  <c r="E6" i="5"/>
  <c r="I20" i="3"/>
  <c r="D985" i="1"/>
  <c r="G345" i="1"/>
  <c r="H345" i="1"/>
  <c r="G561" i="1"/>
  <c r="H561" i="1"/>
  <c r="G78" i="1"/>
  <c r="H78" i="1"/>
  <c r="G478" i="1"/>
  <c r="H478" i="1"/>
  <c r="G1153" i="1"/>
  <c r="H1153" i="1"/>
  <c r="E316" i="9"/>
  <c r="B317" i="9"/>
  <c r="F151" i="4"/>
  <c r="H17" i="3"/>
  <c r="D289" i="4"/>
  <c r="C147" i="1"/>
  <c r="D407" i="4"/>
  <c r="F298" i="4"/>
  <c r="C293" i="1"/>
  <c r="G313" i="9"/>
  <c r="E313" i="9" s="1"/>
  <c r="B313" i="9" s="1"/>
  <c r="D412" i="4"/>
  <c r="D290" i="4"/>
  <c r="H16" i="3"/>
  <c r="F6" i="4"/>
  <c r="C2" i="1"/>
  <c r="G1329" i="1"/>
  <c r="H1329" i="1"/>
  <c r="I17" i="3"/>
  <c r="E289" i="4"/>
  <c r="D147" i="1"/>
  <c r="G1524" i="1"/>
  <c r="H1524" i="1"/>
  <c r="G259" i="1"/>
  <c r="H259" i="1"/>
  <c r="G1056" i="1"/>
  <c r="H1056" i="1"/>
  <c r="F175" i="5"/>
  <c r="C1152" i="1"/>
  <c r="G415" i="1"/>
  <c r="H415" i="1"/>
  <c r="I28" i="3"/>
  <c r="D1435" i="1"/>
  <c r="F141" i="6"/>
  <c r="H28" i="3"/>
  <c r="C1435" i="1"/>
  <c r="G523" i="1"/>
  <c r="H523" i="1"/>
  <c r="G294" i="1"/>
  <c r="H294" i="1"/>
  <c r="F68" i="5"/>
  <c r="H21" i="3"/>
  <c r="C1046" i="1"/>
  <c r="H46" i="1"/>
  <c r="G46" i="1"/>
  <c r="G990" i="1"/>
  <c r="H990" i="1"/>
  <c r="H1517" i="1"/>
  <c r="G1517" i="1"/>
  <c r="H1408" i="1"/>
  <c r="G1408" i="1"/>
  <c r="G1152" i="1" l="1"/>
  <c r="H1152" i="1"/>
  <c r="C286" i="1"/>
  <c r="G414" i="1"/>
  <c r="H414" i="1"/>
  <c r="G1518" i="1"/>
  <c r="H1518" i="1"/>
  <c r="G985" i="1"/>
  <c r="H985" i="1"/>
  <c r="G1435" i="1"/>
  <c r="H1435" i="1"/>
  <c r="E413" i="4"/>
  <c r="E414" i="4" s="1"/>
  <c r="D409" i="1" s="1"/>
  <c r="E291" i="4"/>
  <c r="D287" i="1" s="1"/>
  <c r="D285" i="1"/>
  <c r="G2" i="1"/>
  <c r="H2" i="1"/>
  <c r="H278" i="9"/>
  <c r="D984" i="1"/>
  <c r="F635" i="4"/>
  <c r="C629" i="1"/>
  <c r="E290" i="4"/>
  <c r="D286" i="1" s="1"/>
  <c r="G284" i="9"/>
  <c r="E284" i="9" s="1"/>
  <c r="B284" i="9" s="1"/>
  <c r="G278" i="9"/>
  <c r="F6" i="5"/>
  <c r="C984" i="1"/>
  <c r="F636" i="4"/>
  <c r="C630" i="1"/>
  <c r="F407" i="4"/>
  <c r="C402" i="1"/>
  <c r="H9" i="3"/>
  <c r="G403" i="1"/>
  <c r="H403" i="1"/>
  <c r="G293" i="1"/>
  <c r="H293" i="1"/>
  <c r="D291" i="4"/>
  <c r="F289" i="4"/>
  <c r="D413" i="4"/>
  <c r="C285" i="1"/>
  <c r="E639" i="4"/>
  <c r="D407" i="1"/>
  <c r="B21" i="9"/>
  <c r="D639" i="4"/>
  <c r="F412" i="4"/>
  <c r="D414" i="4"/>
  <c r="C407" i="1"/>
  <c r="E311" i="9"/>
  <c r="B312" i="9"/>
  <c r="G1046" i="1"/>
  <c r="H1046" i="1"/>
  <c r="H11" i="3"/>
  <c r="G147" i="1"/>
  <c r="H147" i="1"/>
  <c r="G522" i="1"/>
  <c r="H522" i="1"/>
  <c r="G285" i="1" l="1"/>
  <c r="H285" i="1"/>
  <c r="F413" i="4"/>
  <c r="D415" i="4"/>
  <c r="D640" i="4"/>
  <c r="C408" i="1"/>
  <c r="G402" i="1"/>
  <c r="H402" i="1"/>
  <c r="H8" i="3"/>
  <c r="G984" i="1"/>
  <c r="H984" i="1"/>
  <c r="F290" i="4"/>
  <c r="I11" i="3"/>
  <c r="N3" i="9"/>
  <c r="D641" i="4"/>
  <c r="F639" i="4"/>
  <c r="C633" i="1"/>
  <c r="D633" i="1"/>
  <c r="G629" i="1"/>
  <c r="H629" i="1"/>
  <c r="G407" i="1"/>
  <c r="H407" i="1"/>
  <c r="F291" i="4"/>
  <c r="C287" i="1"/>
  <c r="G630" i="1"/>
  <c r="H630" i="1"/>
  <c r="E278" i="9"/>
  <c r="E415" i="4"/>
  <c r="D410" i="1" s="1"/>
  <c r="E640" i="4"/>
  <c r="D408" i="1"/>
  <c r="F414" i="4"/>
  <c r="C409" i="1"/>
  <c r="K3" i="9"/>
  <c r="I9" i="3"/>
  <c r="G286" i="1"/>
  <c r="H286" i="1"/>
  <c r="B278" i="9" l="1"/>
  <c r="E277" i="9"/>
  <c r="I8" i="3" s="1"/>
  <c r="F415" i="4"/>
  <c r="C410" i="1"/>
  <c r="F641" i="4"/>
  <c r="C635" i="1"/>
  <c r="E642" i="4"/>
  <c r="D634" i="1"/>
  <c r="E641" i="4"/>
  <c r="G408" i="1"/>
  <c r="H408" i="1"/>
  <c r="G409" i="1"/>
  <c r="H409" i="1"/>
  <c r="G287" i="1"/>
  <c r="H287" i="1"/>
  <c r="G633" i="1"/>
  <c r="H633" i="1"/>
  <c r="M3" i="9"/>
  <c r="F640" i="4"/>
  <c r="D642" i="4"/>
  <c r="C634" i="1"/>
  <c r="E646" i="4" l="1"/>
  <c r="D636" i="1"/>
  <c r="G634" i="1"/>
  <c r="H634" i="1"/>
  <c r="G410" i="1"/>
  <c r="H410" i="1"/>
  <c r="D646" i="4"/>
  <c r="F642" i="4"/>
  <c r="C636" i="1"/>
  <c r="E645" i="4"/>
  <c r="D635" i="1"/>
  <c r="G635" i="1" s="1"/>
  <c r="D645" i="4"/>
  <c r="I18" i="3" l="1"/>
  <c r="D639" i="1"/>
  <c r="G636" i="1"/>
  <c r="H636" i="1"/>
  <c r="F645" i="4"/>
  <c r="H18" i="3"/>
  <c r="C639" i="1"/>
  <c r="H19" i="3"/>
  <c r="F646" i="4"/>
  <c r="C640" i="1"/>
  <c r="H635" i="1"/>
  <c r="I19" i="3"/>
  <c r="D640" i="1"/>
  <c r="G276" i="9"/>
  <c r="E276" i="9" s="1"/>
  <c r="B276" i="9" s="1"/>
  <c r="G640" i="1" l="1"/>
  <c r="H640" i="1"/>
  <c r="G639" i="1"/>
  <c r="H639" i="1"/>
  <c r="H7" i="3"/>
  <c r="J3" i="9" l="1"/>
  <c r="L272" i="9" l="1"/>
  <c r="G274" i="9"/>
  <c r="M272" i="9"/>
  <c r="H18" i="9"/>
  <c r="G18" i="9"/>
  <c r="H274" i="9"/>
  <c r="J8" i="9"/>
  <c r="K11" i="9"/>
  <c r="J7" i="9"/>
  <c r="G15" i="9"/>
  <c r="K10" i="9"/>
  <c r="J6" i="9"/>
  <c r="J17" i="9"/>
  <c r="K9" i="9"/>
  <c r="I5" i="9"/>
  <c r="K5" i="9"/>
  <c r="G16" i="9"/>
  <c r="I11" i="9"/>
  <c r="H16" i="9"/>
  <c r="I9" i="9"/>
  <c r="K13" i="9"/>
  <c r="I6" i="9"/>
  <c r="K12" i="9"/>
  <c r="J12" i="9"/>
  <c r="J5" i="9"/>
  <c r="G17" i="9"/>
  <c r="K6" i="9"/>
  <c r="I12" i="9"/>
  <c r="H17" i="9"/>
  <c r="J10" i="9"/>
  <c r="M16" i="9"/>
  <c r="K8" i="9"/>
  <c r="J13" i="9"/>
  <c r="I13" i="9"/>
  <c r="J11" i="9"/>
  <c r="J9" i="9"/>
  <c r="L15" i="9"/>
  <c r="I8" i="9"/>
  <c r="L16" i="9"/>
  <c r="K7" i="9"/>
  <c r="I7" i="9"/>
  <c r="I17" i="9"/>
  <c r="H15" i="9"/>
  <c r="M15" i="9"/>
  <c r="F16" i="9" l="1"/>
  <c r="E16" i="9"/>
  <c r="F272" i="9"/>
  <c r="B272" i="9" s="1"/>
  <c r="E8" i="9"/>
  <c r="B8" i="9" s="1"/>
  <c r="E7" i="9"/>
  <c r="B7" i="9" s="1"/>
  <c r="F15" i="9"/>
  <c r="E18" i="9"/>
  <c r="B18" i="9" s="1"/>
  <c r="E12" i="9"/>
  <c r="B12" i="9" s="1"/>
  <c r="E9" i="9"/>
  <c r="B9" i="9" s="1"/>
  <c r="E5" i="9"/>
  <c r="E13" i="9"/>
  <c r="B13" i="9" s="1"/>
  <c r="E10" i="9"/>
  <c r="B10" i="9" s="1"/>
  <c r="E17" i="9"/>
  <c r="B17" i="9" s="1"/>
  <c r="E6" i="9"/>
  <c r="B6" i="9" s="1"/>
  <c r="E11" i="9"/>
  <c r="B11" i="9" s="1"/>
  <c r="E15" i="9"/>
  <c r="E274" i="9"/>
  <c r="F20" i="9" l="1"/>
  <c r="F14" i="9"/>
  <c r="B16" i="9"/>
  <c r="B5" i="9"/>
  <c r="E4" i="9"/>
  <c r="B274" i="9"/>
  <c r="E20" i="9"/>
  <c r="I7" i="3" s="1"/>
  <c r="B15"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<sst xmlns="http://schemas.openxmlformats.org/spreadsheetml/2006/main" count="4369" uniqueCount="3422">
  <si>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</si>
  <si>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</si>
  <si>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</si>
  <si>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</si>
  <si>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</si>
  <si>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</si>
  <si>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</si>
  <si>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</si>
  <si>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</si>
  <si>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</si>
  <si>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</si>
  <si>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</si>
  <si>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</si>
  <si>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</si>
  <si>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</si>
  <si>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</si>
  <si>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</si>
  <si>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</si>
  <si>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</si>
  <si>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</si>
  <si>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</si>
  <si>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</si>
  <si>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</si>
  <si>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</si>
  <si>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</si>
  <si>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</si>
  <si>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</si>
  <si>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</si>
  <si>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</si>
  <si>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</si>
  <si>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</si>
  <si>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GRADSKA KNJIŽNICA RIJEKA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</si>
  <si>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</si>
  <si>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</si>
  <si>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</si>
  <si>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</si>
  <si>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</si>
  <si>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</si>
  <si>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</si>
  <si>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</si>
  <si>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</si>
  <si>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</si>
  <si>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</si>
  <si>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</si>
  <si>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</si>
  <si>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</si>
  <si>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</si>
  <si>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</si>
  <si>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</si>
  <si>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31075 - GRADSKA KNJIŽNICA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</si>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</sst>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1781061.4000000001</v>
      </c>
      <c r="D2" s="6">
        <f>'PR-RAS'!E6</f>
        <v>2191542.5300000003</v>
      </c>
      <c r="E2" s="6">
        <v>0</v>
      </c>
      <c r="F2" s="6">
        <v>0</v>
      </c>
      <c r="G2" s="7">
        <f t="shared" ref="G2:G264" si="0">(B2/1000)*(C2*1+D2*2)</f>
        <v>6164.1464600000008</v>
      </c>
      <c r="H2" s="7">
        <f t="shared" ref="H2:H264" si="1">ABS(C2-ROUND(C2,0))+ABS(D2-ROUND(D2,0))</f>
        <v>0.86999999987892807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396489.48</v>
      </c>
      <c r="D46" s="1">
        <f>'PR-RAS'!E50</f>
        <v>494215.04000000004</v>
      </c>
      <c r="E46" s="1">
        <v>0</v>
      </c>
      <c r="F46" s="1">
        <v>0</v>
      </c>
      <c r="G46" s="2">
        <f t="shared" si="0"/>
        <v>62321.3802</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35166.230000000003</v>
      </c>
      <c r="D47" s="1">
        <f>'PR-RAS'!E51</f>
        <v>24337.64</v>
      </c>
      <c r="E47" s="1">
        <v>0</v>
      </c>
      <c r="F47" s="1">
        <v>0</v>
      </c>
      <c r="G47" s="2">
        <f t="shared" si="0"/>
        <v>3856.7094600000005</v>
      </c>
      <c r="H47" s="2">
        <f t="shared" si="1"/>
        <v>0.5900000000037835</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14459.35</v>
      </c>
      <c r="D48" s="1">
        <f>'PR-RAS'!E52</f>
        <v>11849.9</v>
      </c>
      <c r="E48" s="1">
        <v>0</v>
      </c>
      <c r="F48" s="1">
        <v>0</v>
      </c>
      <c r="G48" s="2">
        <f t="shared" si="0"/>
        <v>1793.4800500000001</v>
      </c>
      <c r="H48" s="2">
        <f t="shared" si="1"/>
        <v>0.4500000000007276</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20706.88</v>
      </c>
      <c r="D49" s="1">
        <f>'PR-RAS'!E53</f>
        <v>12487.74</v>
      </c>
      <c r="E49" s="1">
        <v>0</v>
      </c>
      <c r="F49" s="1">
        <v>0</v>
      </c>
      <c r="G49" s="2">
        <f t="shared" si="0"/>
        <v>2192.7532799999999</v>
      </c>
      <c r="H49" s="2">
        <f t="shared" si="1"/>
        <v>0.37999999999919964</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28625.38</v>
      </c>
      <c r="D50" s="1">
        <f>'PR-RAS'!E54</f>
        <v>6497</v>
      </c>
      <c r="E50" s="1">
        <v>0</v>
      </c>
      <c r="F50" s="1">
        <v>0</v>
      </c>
      <c r="G50" s="2">
        <f t="shared" si="0"/>
        <v>2039.3496200000004</v>
      </c>
      <c r="H50" s="2">
        <f t="shared" si="1"/>
        <v>0.38000000000101863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28625.38</v>
      </c>
      <c r="D53" s="1">
        <f>'PR-RAS'!E57</f>
        <v>6497</v>
      </c>
      <c r="E53" s="1">
        <v>0</v>
      </c>
      <c r="F53" s="1">
        <v>0</v>
      </c>
      <c r="G53" s="2">
        <f t="shared" si="0"/>
        <v>2164.2077600000002</v>
      </c>
      <c r="H53" s="2">
        <f t="shared" si="1"/>
        <v>0.38000000000101863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332539.40000000002</v>
      </c>
      <c r="D64" s="1">
        <f>'PR-RAS'!E68</f>
        <v>437139</v>
      </c>
      <c r="E64" s="1">
        <v>0</v>
      </c>
      <c r="F64" s="1">
        <v>0</v>
      </c>
      <c r="G64" s="2">
        <f t="shared" si="0"/>
        <v>76029.496199999994</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226427.51</v>
      </c>
      <c r="D65" s="1">
        <f>'PR-RAS'!E69</f>
        <v>233984.42</v>
      </c>
      <c r="E65" s="1">
        <v>0</v>
      </c>
      <c r="F65" s="1">
        <v>0</v>
      </c>
      <c r="G65" s="2">
        <f t="shared" si="0"/>
        <v>44441.366400000006</v>
      </c>
      <c r="H65" s="2">
        <f t="shared" si="1"/>
        <v>0.91000000000349246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106111.89</v>
      </c>
      <c r="D66" s="1">
        <f>'PR-RAS'!E70</f>
        <v>203154.58</v>
      </c>
      <c r="E66" s="1">
        <v>0</v>
      </c>
      <c r="F66" s="1">
        <v>0</v>
      </c>
      <c r="G66" s="2">
        <f t="shared" si="0"/>
        <v>33307.36825</v>
      </c>
      <c r="H66" s="2">
        <f t="shared" si="1"/>
        <v>0.53000000001338776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158.47</v>
      </c>
      <c r="D70" s="1">
        <f>'PR-RAS'!E74</f>
        <v>26241.4</v>
      </c>
      <c r="E70" s="1">
        <v>0</v>
      </c>
      <c r="F70" s="1">
        <v>0</v>
      </c>
      <c r="G70" s="2">
        <f t="shared" si="0"/>
        <v>3632.2476300000008</v>
      </c>
      <c r="H70" s="2">
        <f t="shared" si="1"/>
        <v>0.87000000000145405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158.47</v>
      </c>
      <c r="D71" s="1">
        <f>'PR-RAS'!E75</f>
        <v>26241.4</v>
      </c>
      <c r="E71" s="1">
        <v>0</v>
      </c>
      <c r="F71" s="1">
        <v>0</v>
      </c>
      <c r="G71" s="2">
        <f t="shared" si="0"/>
        <v>3684.8889000000008</v>
      </c>
      <c r="H71" s="2">
        <f t="shared" si="1"/>
        <v>0.87000000000145405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0.06</v>
      </c>
      <c r="E78" s="1">
        <v>0</v>
      </c>
      <c r="F78" s="1">
        <v>0</v>
      </c>
      <c r="G78" s="2">
        <f t="shared" si="0"/>
        <v>1.771E-2</v>
      </c>
      <c r="H78" s="2">
        <f t="shared" si="1"/>
        <v>0.16999999999999998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0.06</v>
      </c>
      <c r="E79" s="1">
        <v>0</v>
      </c>
      <c r="F79" s="1">
        <v>0</v>
      </c>
      <c r="G79" s="2">
        <f t="shared" si="0"/>
        <v>1.7939999999999998E-2</v>
      </c>
      <c r="H79" s="2">
        <f t="shared" si="1"/>
        <v>0.16999999999999998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0.04</v>
      </c>
      <c r="E81" s="1">
        <v>0</v>
      </c>
      <c r="F81" s="1">
        <v>0</v>
      </c>
      <c r="G81" s="2">
        <f t="shared" si="0"/>
        <v>1.44E-2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0.01</v>
      </c>
      <c r="D82" s="1">
        <f>'PR-RAS'!E86</f>
        <v>0</v>
      </c>
      <c r="E82" s="1">
        <v>0</v>
      </c>
      <c r="F82" s="1">
        <v>0</v>
      </c>
      <c r="G82" s="2">
        <f t="shared" si="0"/>
        <v>8.1000000000000006E-4</v>
      </c>
      <c r="H82" s="2">
        <f t="shared" si="1"/>
        <v>0.01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0.02</v>
      </c>
      <c r="E83" s="1">
        <v>0</v>
      </c>
      <c r="F83" s="1">
        <v>0</v>
      </c>
      <c r="G83" s="2">
        <f t="shared" si="0"/>
        <v>3.2800000000000004E-3</v>
      </c>
      <c r="H83" s="2">
        <f t="shared" si="1"/>
        <v>0.02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183555.26</v>
      </c>
      <c r="D102" s="1">
        <f>'PR-RAS'!E106</f>
        <v>192776.65</v>
      </c>
      <c r="E102" s="1">
        <v>0</v>
      </c>
      <c r="F102" s="1">
        <v>0</v>
      </c>
      <c r="G102" s="2">
        <f t="shared" si="0"/>
        <v>57479.964560000008</v>
      </c>
      <c r="H102" s="2">
        <f t="shared" si="1"/>
        <v>0.61000000001513399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183555.26</v>
      </c>
      <c r="D108" s="1">
        <f>'PR-RAS'!E112</f>
        <v>192776.65</v>
      </c>
      <c r="E108" s="1">
        <v>0</v>
      </c>
      <c r="F108" s="1">
        <v>0</v>
      </c>
      <c r="G108" s="2">
        <f t="shared" si="0"/>
        <v>60894.615920000004</v>
      </c>
      <c r="H108" s="2">
        <f t="shared" si="1"/>
        <v>0.61000000001513399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183555.26</v>
      </c>
      <c r="D113" s="1">
        <f>'PR-RAS'!E117</f>
        <v>192776.65</v>
      </c>
      <c r="E113" s="1">
        <v>0</v>
      </c>
      <c r="F113" s="1">
        <v>0</v>
      </c>
      <c r="G113" s="2">
        <f t="shared" si="0"/>
        <v>63740.158720000007</v>
      </c>
      <c r="H113" s="2">
        <f t="shared" si="1"/>
        <v>0.61000000001513399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30923.68</v>
      </c>
      <c r="D120" s="1">
        <f>'PR-RAS'!E124</f>
        <v>39027.39</v>
      </c>
      <c r="E120" s="1">
        <v>0</v>
      </c>
      <c r="F120" s="1">
        <v>0</v>
      </c>
      <c r="G120" s="2">
        <f t="shared" si="0"/>
        <v>12968.436739999999</v>
      </c>
      <c r="H120" s="2">
        <f t="shared" si="1"/>
        <v>0.70999999999912689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10096.209999999999</v>
      </c>
      <c r="D121" s="1">
        <f>'PR-RAS'!E125</f>
        <v>19319.95</v>
      </c>
      <c r="E121" s="1">
        <v>0</v>
      </c>
      <c r="F121" s="1">
        <v>0</v>
      </c>
      <c r="G121" s="2">
        <f t="shared" si="0"/>
        <v>5848.3332</v>
      </c>
      <c r="H121" s="2">
        <f t="shared" si="1"/>
        <v>0.25999999999839929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459.66</v>
      </c>
      <c r="D122" s="1">
        <f>'PR-RAS'!E126</f>
        <v>187.86</v>
      </c>
      <c r="E122" s="1">
        <v>0</v>
      </c>
      <c r="F122" s="1">
        <v>0</v>
      </c>
      <c r="G122" s="2">
        <f t="shared" si="0"/>
        <v>101.08098000000001</v>
      </c>
      <c r="H122" s="2">
        <f t="shared" si="1"/>
        <v>0.47999999999996135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9636.5499999999993</v>
      </c>
      <c r="D123" s="1">
        <f>'PR-RAS'!E127</f>
        <v>19132.09</v>
      </c>
      <c r="E123" s="1">
        <v>0</v>
      </c>
      <c r="F123" s="1">
        <v>0</v>
      </c>
      <c r="G123" s="2">
        <f t="shared" si="0"/>
        <v>5843.8890599999995</v>
      </c>
      <c r="H123" s="2">
        <f t="shared" si="1"/>
        <v>0.54000000000087311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20827.47</v>
      </c>
      <c r="D124" s="1">
        <f>'PR-RAS'!E128</f>
        <v>19707.439999999999</v>
      </c>
      <c r="E124" s="1">
        <v>0</v>
      </c>
      <c r="F124" s="1">
        <v>0</v>
      </c>
      <c r="G124" s="2">
        <f t="shared" si="0"/>
        <v>7409.8090499999998</v>
      </c>
      <c r="H124" s="2">
        <f t="shared" si="1"/>
        <v>0.90999999999985448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4409.1400000000003</v>
      </c>
      <c r="D125" s="1">
        <f>'PR-RAS'!E129</f>
        <v>0</v>
      </c>
      <c r="E125" s="1">
        <v>0</v>
      </c>
      <c r="F125" s="1">
        <v>0</v>
      </c>
      <c r="G125" s="2">
        <f t="shared" si="0"/>
        <v>546.73336000000006</v>
      </c>
      <c r="H125" s="2">
        <f t="shared" si="1"/>
        <v>0.14000000000032742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16418.330000000002</v>
      </c>
      <c r="D126" s="1">
        <f>'PR-RAS'!E130</f>
        <v>19707.439999999999</v>
      </c>
      <c r="E126" s="1">
        <v>0</v>
      </c>
      <c r="F126" s="1">
        <v>0</v>
      </c>
      <c r="G126" s="2">
        <f t="shared" si="0"/>
        <v>6979.1512499999999</v>
      </c>
      <c r="H126" s="2">
        <f t="shared" si="1"/>
        <v>0.77000000000043656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1168555.8400000001</v>
      </c>
      <c r="D129" s="1">
        <f>'PR-RAS'!E133</f>
        <v>1464545.52</v>
      </c>
      <c r="E129" s="1">
        <v>0</v>
      </c>
      <c r="F129" s="1">
        <v>0</v>
      </c>
      <c r="G129" s="2">
        <f t="shared" si="0"/>
        <v>524498.80064000003</v>
      </c>
      <c r="H129" s="2">
        <f t="shared" si="1"/>
        <v>0.63999999989755452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1168555.8400000001</v>
      </c>
      <c r="D130" s="1">
        <f>'PR-RAS'!E134</f>
        <v>1464545.52</v>
      </c>
      <c r="E130" s="1">
        <v>0</v>
      </c>
      <c r="F130" s="1">
        <v>0</v>
      </c>
      <c r="G130" s="2">
        <f t="shared" si="0"/>
        <v>528596.44752000005</v>
      </c>
      <c r="H130" s="2">
        <f t="shared" si="1"/>
        <v>0.63999999989755452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1140575.83</v>
      </c>
      <c r="D131" s="1">
        <f>'PR-RAS'!E135</f>
        <v>1222664.49</v>
      </c>
      <c r="E131" s="1">
        <v>0</v>
      </c>
      <c r="F131" s="1">
        <v>0</v>
      </c>
      <c r="G131" s="2">
        <f t="shared" si="0"/>
        <v>466167.62530000001</v>
      </c>
      <c r="H131" s="2">
        <f t="shared" si="1"/>
        <v>0.65999999991618097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27980.01</v>
      </c>
      <c r="D132" s="1">
        <f>'PR-RAS'!E136</f>
        <v>241881.03</v>
      </c>
      <c r="E132" s="1">
        <v>0</v>
      </c>
      <c r="F132" s="1">
        <v>0</v>
      </c>
      <c r="G132" s="2">
        <f t="shared" si="0"/>
        <v>67038.21117000001</v>
      </c>
      <c r="H132" s="2">
        <f t="shared" si="1"/>
        <v>3.9999999997235136E-2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1537.03</v>
      </c>
      <c r="D135" s="1">
        <f>'PR-RAS'!E139</f>
        <v>977.87</v>
      </c>
      <c r="E135" s="1">
        <v>0</v>
      </c>
      <c r="F135" s="1">
        <v>0</v>
      </c>
      <c r="G135" s="2">
        <f t="shared" si="0"/>
        <v>468.03118000000001</v>
      </c>
      <c r="H135" s="2">
        <f t="shared" si="1"/>
        <v>0.15999999999996817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1537.03</v>
      </c>
      <c r="D146" s="1">
        <f>'PR-RAS'!E150</f>
        <v>977.87</v>
      </c>
      <c r="E146" s="1">
        <v>0</v>
      </c>
      <c r="F146" s="1">
        <v>0</v>
      </c>
      <c r="G146" s="2">
        <f t="shared" si="0"/>
        <v>506.45164999999997</v>
      </c>
      <c r="H146" s="2">
        <f t="shared" si="1"/>
        <v>0.15999999999996817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1557920.6199999999</v>
      </c>
      <c r="D147" s="1">
        <f>'PR-RAS'!E151</f>
        <v>1627150.0299999998</v>
      </c>
      <c r="E147" s="1">
        <v>0</v>
      </c>
      <c r="F147" s="1">
        <v>0</v>
      </c>
      <c r="G147" s="2">
        <f t="shared" si="0"/>
        <v>702584.21927999996</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1110574.8900000001</v>
      </c>
      <c r="D148" s="1">
        <f>'PR-RAS'!E152</f>
        <v>1137685.44</v>
      </c>
      <c r="E148" s="1">
        <v>0</v>
      </c>
      <c r="F148" s="1">
        <v>0</v>
      </c>
      <c r="G148" s="2">
        <f t="shared" si="0"/>
        <v>497734.02818999998</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892780.27</v>
      </c>
      <c r="D149" s="1">
        <f>'PR-RAS'!E153</f>
        <v>913460.03999999992</v>
      </c>
      <c r="E149" s="1">
        <v>0</v>
      </c>
      <c r="F149" s="1">
        <v>0</v>
      </c>
      <c r="G149" s="2">
        <f t="shared" si="0"/>
        <v>402515.65179999993</v>
      </c>
      <c r="H149" s="2">
        <f t="shared" si="1"/>
        <v>0.30999999993946403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861045.43</v>
      </c>
      <c r="D150" s="1">
        <f>'PR-RAS'!E154</f>
        <v>878566.69</v>
      </c>
      <c r="E150" s="1">
        <v>0</v>
      </c>
      <c r="F150" s="1">
        <v>0</v>
      </c>
      <c r="G150" s="2">
        <f t="shared" si="0"/>
        <v>390108.64269000001</v>
      </c>
      <c r="H150" s="2">
        <f t="shared" si="1"/>
        <v>0.7400000001071021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599.4</v>
      </c>
      <c r="D152" s="1">
        <f>'PR-RAS'!E156</f>
        <v>915.7</v>
      </c>
      <c r="E152" s="1">
        <v>0</v>
      </c>
      <c r="F152" s="1">
        <v>0</v>
      </c>
      <c r="G152" s="2">
        <f t="shared" si="0"/>
        <v>367.05080000000004</v>
      </c>
      <c r="H152" s="2">
        <f t="shared" si="1"/>
        <v>0.69999999999993179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31135.439999999999</v>
      </c>
      <c r="D153" s="1">
        <f>'PR-RAS'!E157</f>
        <v>33977.65</v>
      </c>
      <c r="E153" s="1">
        <v>0</v>
      </c>
      <c r="F153" s="1">
        <v>0</v>
      </c>
      <c r="G153" s="2">
        <f t="shared" si="0"/>
        <v>15061.79248</v>
      </c>
      <c r="H153" s="2">
        <f t="shared" si="1"/>
        <v>0.78999999999723514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75489.88</v>
      </c>
      <c r="D154" s="1">
        <f>'PR-RAS'!E158</f>
        <v>73148.69</v>
      </c>
      <c r="E154" s="1">
        <v>0</v>
      </c>
      <c r="F154" s="1">
        <v>0</v>
      </c>
      <c r="G154" s="2">
        <f t="shared" si="0"/>
        <v>33933.450779999999</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142304.74</v>
      </c>
      <c r="D155" s="1">
        <f>'PR-RAS'!E159</f>
        <v>151076.71</v>
      </c>
      <c r="E155" s="1">
        <v>0</v>
      </c>
      <c r="F155" s="1">
        <v>0</v>
      </c>
      <c r="G155" s="2">
        <f t="shared" si="0"/>
        <v>68446.556639999995</v>
      </c>
      <c r="H155" s="2">
        <f t="shared" si="1"/>
        <v>0.5500000000174623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142304.74</v>
      </c>
      <c r="D157" s="1">
        <f>'PR-RAS'!E161</f>
        <v>151076.71</v>
      </c>
      <c r="E157" s="1">
        <v>0</v>
      </c>
      <c r="F157" s="1">
        <v>0</v>
      </c>
      <c r="G157" s="2">
        <f t="shared" si="0"/>
        <v>69335.472959999999</v>
      </c>
      <c r="H157" s="2">
        <f t="shared" si="1"/>
        <v>0.5500000000174623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443670.83999999997</v>
      </c>
      <c r="D159" s="1">
        <f>'PR-RAS'!E163</f>
        <v>464992.66</v>
      </c>
      <c r="E159" s="1">
        <v>0</v>
      </c>
      <c r="F159" s="1">
        <v>0</v>
      </c>
      <c r="G159" s="2">
        <f t="shared" si="0"/>
        <v>217037.67327999999</v>
      </c>
      <c r="H159" s="2">
        <f t="shared" si="1"/>
        <v>0.50000000005820766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52670.609999999993</v>
      </c>
      <c r="D160" s="1">
        <f>'PR-RAS'!E164</f>
        <v>50249.61</v>
      </c>
      <c r="E160" s="1">
        <v>0</v>
      </c>
      <c r="F160" s="1">
        <v>0</v>
      </c>
      <c r="G160" s="2">
        <f t="shared" si="0"/>
        <v>24354.002969999998</v>
      </c>
      <c r="H160" s="2">
        <f t="shared" si="1"/>
        <v>0.7800000000061118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15018.53</v>
      </c>
      <c r="D161" s="1">
        <f>'PR-RAS'!E165</f>
        <v>6624.01</v>
      </c>
      <c r="E161" s="1">
        <v>0</v>
      </c>
      <c r="F161" s="1">
        <v>0</v>
      </c>
      <c r="G161" s="2">
        <f t="shared" si="0"/>
        <v>4522.6480000000001</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35997.519999999997</v>
      </c>
      <c r="D162" s="1">
        <f>'PR-RAS'!E166</f>
        <v>40385.33</v>
      </c>
      <c r="E162" s="1">
        <v>0</v>
      </c>
      <c r="F162" s="1">
        <v>0</v>
      </c>
      <c r="G162" s="2">
        <f t="shared" si="0"/>
        <v>18799.67698</v>
      </c>
      <c r="H162" s="2">
        <f t="shared" si="1"/>
        <v>0.81000000000494765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1497.95</v>
      </c>
      <c r="D163" s="1">
        <f>'PR-RAS'!E167</f>
        <v>1734.63</v>
      </c>
      <c r="E163" s="1">
        <v>0</v>
      </c>
      <c r="F163" s="1">
        <v>0</v>
      </c>
      <c r="G163" s="2">
        <f t="shared" si="0"/>
        <v>804.68802000000005</v>
      </c>
      <c r="H163" s="2">
        <f t="shared" si="1"/>
        <v>0.41999999999984539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156.61000000000001</v>
      </c>
      <c r="D164" s="1">
        <f>'PR-RAS'!E168</f>
        <v>1505.64</v>
      </c>
      <c r="E164" s="1">
        <v>0</v>
      </c>
      <c r="F164" s="1">
        <v>0</v>
      </c>
      <c r="G164" s="2">
        <f t="shared" si="0"/>
        <v>516.36607000000004</v>
      </c>
      <c r="H164" s="2">
        <f t="shared" si="1"/>
        <v>0.74999999999988631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132480.01999999999</v>
      </c>
      <c r="D165" s="1">
        <f>'PR-RAS'!E169</f>
        <v>117527.87000000001</v>
      </c>
      <c r="E165" s="1">
        <v>0</v>
      </c>
      <c r="F165" s="1">
        <v>0</v>
      </c>
      <c r="G165" s="2">
        <f t="shared" si="0"/>
        <v>60275.864640000007</v>
      </c>
      <c r="H165" s="2">
        <f t="shared" si="1"/>
        <v>0.14999999997962732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62051.24</v>
      </c>
      <c r="D166" s="1">
        <f>'PR-RAS'!E170</f>
        <v>57526.38</v>
      </c>
      <c r="E166" s="1">
        <v>0</v>
      </c>
      <c r="F166" s="1">
        <v>0</v>
      </c>
      <c r="G166" s="2">
        <f t="shared" si="0"/>
        <v>29222.16</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58.66</v>
      </c>
      <c r="E167" s="1">
        <v>0</v>
      </c>
      <c r="F167" s="1">
        <v>0</v>
      </c>
      <c r="G167" s="2">
        <f t="shared" si="0"/>
        <v>19.47512</v>
      </c>
      <c r="H167" s="2">
        <f t="shared" si="1"/>
        <v>0.34000000000000341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64175.99</v>
      </c>
      <c r="D168" s="1">
        <f>'PR-RAS'!E172</f>
        <v>44976.23</v>
      </c>
      <c r="E168" s="1">
        <v>0</v>
      </c>
      <c r="F168" s="1">
        <v>0</v>
      </c>
      <c r="G168" s="2">
        <f t="shared" si="0"/>
        <v>25739.451150000004</v>
      </c>
      <c r="H168" s="2">
        <f t="shared" si="1"/>
        <v>0.24000000000523869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4895.2299999999996</v>
      </c>
      <c r="D169" s="1">
        <f>'PR-RAS'!E173</f>
        <v>5878.63</v>
      </c>
      <c r="E169" s="1">
        <v>0</v>
      </c>
      <c r="F169" s="1">
        <v>0</v>
      </c>
      <c r="G169" s="2">
        <f t="shared" si="0"/>
        <v>2797.61832</v>
      </c>
      <c r="H169" s="2">
        <f t="shared" si="1"/>
        <v>0.5999999999994543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1357.56</v>
      </c>
      <c r="D170" s="1">
        <f>'PR-RAS'!E174</f>
        <v>9087.9699999999993</v>
      </c>
      <c r="E170" s="1">
        <v>0</v>
      </c>
      <c r="F170" s="1">
        <v>0</v>
      </c>
      <c r="G170" s="2">
        <f t="shared" si="0"/>
        <v>3301.1615000000002</v>
      </c>
      <c r="H170" s="2">
        <f t="shared" si="1"/>
        <v>0.47000000000070941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244640.77</v>
      </c>
      <c r="D173" s="1">
        <f>'PR-RAS'!E177</f>
        <v>283492.14999999997</v>
      </c>
      <c r="E173" s="1">
        <v>0</v>
      </c>
      <c r="F173" s="1">
        <v>0</v>
      </c>
      <c r="G173" s="2">
        <f t="shared" si="0"/>
        <v>139599.51203999997</v>
      </c>
      <c r="H173" s="2">
        <f t="shared" si="1"/>
        <v>0.37999999997555278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17711.23</v>
      </c>
      <c r="D174" s="1">
        <f>'PR-RAS'!E178</f>
        <v>21677.61</v>
      </c>
      <c r="E174" s="1">
        <v>0</v>
      </c>
      <c r="F174" s="1">
        <v>0</v>
      </c>
      <c r="G174" s="2">
        <f t="shared" si="0"/>
        <v>10564.495849999999</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32676.959999999999</v>
      </c>
      <c r="D175" s="1">
        <f>'PR-RAS'!E179</f>
        <v>35710.14</v>
      </c>
      <c r="E175" s="1">
        <v>0</v>
      </c>
      <c r="F175" s="1">
        <v>0</v>
      </c>
      <c r="G175" s="2">
        <f t="shared" si="0"/>
        <v>18112.919759999997</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1246.18</v>
      </c>
      <c r="D176" s="1">
        <f>'PR-RAS'!E180</f>
        <v>9117.26</v>
      </c>
      <c r="E176" s="1">
        <v>0</v>
      </c>
      <c r="F176" s="1">
        <v>0</v>
      </c>
      <c r="G176" s="2">
        <f t="shared" si="0"/>
        <v>3409.1224999999999</v>
      </c>
      <c r="H176" s="2">
        <f t="shared" si="1"/>
        <v>0.44000000000028194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34288.18</v>
      </c>
      <c r="D177" s="1">
        <f>'PR-RAS'!E181</f>
        <v>33553.24</v>
      </c>
      <c r="E177" s="1">
        <v>0</v>
      </c>
      <c r="F177" s="1">
        <v>0</v>
      </c>
      <c r="G177" s="2">
        <f t="shared" si="0"/>
        <v>17845.460159999999</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40282.550000000003</v>
      </c>
      <c r="D178" s="1">
        <f>'PR-RAS'!E182</f>
        <v>38407.06</v>
      </c>
      <c r="E178" s="1">
        <v>0</v>
      </c>
      <c r="F178" s="1">
        <v>0</v>
      </c>
      <c r="G178" s="2">
        <f t="shared" si="0"/>
        <v>20726.11059</v>
      </c>
      <c r="H178" s="2">
        <f t="shared" si="1"/>
        <v>0.50999999999476131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305.26</v>
      </c>
      <c r="D179" s="1">
        <f>'PR-RAS'!E183</f>
        <v>20</v>
      </c>
      <c r="E179" s="1">
        <v>0</v>
      </c>
      <c r="F179" s="1">
        <v>0</v>
      </c>
      <c r="G179" s="2">
        <f t="shared" si="0"/>
        <v>61.456279999999992</v>
      </c>
      <c r="H179" s="2">
        <f t="shared" si="1"/>
        <v>0.25999999999999091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52592.79</v>
      </c>
      <c r="D180" s="1">
        <f>'PR-RAS'!E184</f>
        <v>83757.119999999995</v>
      </c>
      <c r="E180" s="1">
        <v>0</v>
      </c>
      <c r="F180" s="1">
        <v>0</v>
      </c>
      <c r="G180" s="2">
        <f t="shared" si="0"/>
        <v>39399.158369999997</v>
      </c>
      <c r="H180" s="2">
        <f t="shared" si="1"/>
        <v>0.32999999999447027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10266.64</v>
      </c>
      <c r="D181" s="1">
        <f>'PR-RAS'!E185</f>
        <v>10941.37</v>
      </c>
      <c r="E181" s="1">
        <v>0</v>
      </c>
      <c r="F181" s="1">
        <v>0</v>
      </c>
      <c r="G181" s="2">
        <f t="shared" si="0"/>
        <v>5786.8883999999998</v>
      </c>
      <c r="H181" s="2">
        <f t="shared" si="1"/>
        <v>0.73000000000138243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55270.98</v>
      </c>
      <c r="D182" s="1">
        <f>'PR-RAS'!E186</f>
        <v>50308.35</v>
      </c>
      <c r="E182" s="1">
        <v>0</v>
      </c>
      <c r="F182" s="1">
        <v>0</v>
      </c>
      <c r="G182" s="2">
        <f t="shared" si="0"/>
        <v>28215.670079999996</v>
      </c>
      <c r="H182" s="2">
        <f t="shared" si="1"/>
        <v>0.36999999999534339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403.2</v>
      </c>
      <c r="D183" s="1">
        <f>'PR-RAS'!E187</f>
        <v>90.99</v>
      </c>
      <c r="E183" s="1">
        <v>0</v>
      </c>
      <c r="F183" s="1">
        <v>0</v>
      </c>
      <c r="G183" s="2">
        <f t="shared" si="0"/>
        <v>106.50275999999999</v>
      </c>
      <c r="H183" s="2">
        <f t="shared" si="1"/>
        <v>0.20999999999999375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13476.240000000002</v>
      </c>
      <c r="D184" s="1">
        <f>'PR-RAS'!E188</f>
        <v>13632.04</v>
      </c>
      <c r="E184" s="1">
        <v>0</v>
      </c>
      <c r="F184" s="1">
        <v>0</v>
      </c>
      <c r="G184" s="2">
        <f t="shared" si="0"/>
        <v>7455.4785600000014</v>
      </c>
      <c r="H184" s="2">
        <f t="shared" si="1"/>
        <v>0.28000000000247383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8461.61</v>
      </c>
      <c r="D186" s="1">
        <f>'PR-RAS'!E190</f>
        <v>8575.35</v>
      </c>
      <c r="E186" s="1">
        <v>0</v>
      </c>
      <c r="F186" s="1">
        <v>0</v>
      </c>
      <c r="G186" s="2">
        <f t="shared" si="0"/>
        <v>4738.2773500000003</v>
      </c>
      <c r="H186" s="2">
        <f t="shared" si="1"/>
        <v>0.73999999999978172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2190.5100000000002</v>
      </c>
      <c r="D187" s="1">
        <f>'PR-RAS'!E191</f>
        <v>2140.5100000000002</v>
      </c>
      <c r="E187" s="1">
        <v>0</v>
      </c>
      <c r="F187" s="1">
        <v>0</v>
      </c>
      <c r="G187" s="2">
        <f t="shared" si="0"/>
        <v>1203.7045800000001</v>
      </c>
      <c r="H187" s="2">
        <f t="shared" si="1"/>
        <v>0.97999999999956344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725.85</v>
      </c>
      <c r="D188" s="1">
        <f>'PR-RAS'!E192</f>
        <v>756.54</v>
      </c>
      <c r="E188" s="1">
        <v>0</v>
      </c>
      <c r="F188" s="1">
        <v>0</v>
      </c>
      <c r="G188" s="2">
        <f t="shared" si="0"/>
        <v>418.67990999999995</v>
      </c>
      <c r="H188" s="2">
        <f t="shared" si="1"/>
        <v>0.61000000000001364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1735.44</v>
      </c>
      <c r="E189" s="1">
        <v>0</v>
      </c>
      <c r="F189" s="1">
        <v>0</v>
      </c>
      <c r="G189" s="2">
        <f t="shared" si="0"/>
        <v>931.05119999999988</v>
      </c>
      <c r="H189" s="2">
        <f t="shared" si="1"/>
        <v>0.92000000000007276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612.77</v>
      </c>
      <c r="D190" s="1">
        <f>'PR-RAS'!E194</f>
        <v>228.88</v>
      </c>
      <c r="E190" s="1">
        <v>0</v>
      </c>
      <c r="F190" s="1">
        <v>0</v>
      </c>
      <c r="G190" s="2">
        <f t="shared" si="0"/>
        <v>202.33017000000001</v>
      </c>
      <c r="H190" s="2">
        <f t="shared" si="1"/>
        <v>0.35000000000002274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v>
      </c>
      <c r="D191" s="1">
        <f>'PR-RAS'!E195</f>
        <v>195.32</v>
      </c>
      <c r="E191" s="1">
        <v>0</v>
      </c>
      <c r="F191" s="1">
        <v>0</v>
      </c>
      <c r="G191" s="2">
        <f t="shared" si="0"/>
        <v>74.977800000000002</v>
      </c>
      <c r="H191" s="2">
        <f t="shared" si="1"/>
        <v>0.3399999999999932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3674.89</v>
      </c>
      <c r="D192" s="1">
        <f>'PR-RAS'!E196</f>
        <v>1813.53</v>
      </c>
      <c r="E192" s="1">
        <v>0</v>
      </c>
      <c r="F192" s="1">
        <v>0</v>
      </c>
      <c r="G192" s="2">
        <f t="shared" si="0"/>
        <v>1394.67245</v>
      </c>
      <c r="H192" s="2">
        <f t="shared" si="1"/>
        <v>0.58000000000015461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3674.89</v>
      </c>
      <c r="D206" s="1">
        <f>'PR-RAS'!E210</f>
        <v>1813.53</v>
      </c>
      <c r="E206" s="1">
        <v>0</v>
      </c>
      <c r="F206" s="1">
        <v>0</v>
      </c>
      <c r="G206" s="2">
        <f t="shared" si="0"/>
        <v>1496.8997499999998</v>
      </c>
      <c r="H206" s="2">
        <f t="shared" si="1"/>
        <v>0.58000000000015461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1560.25</v>
      </c>
      <c r="D207" s="1">
        <f>'PR-RAS'!E211</f>
        <v>1735.49</v>
      </c>
      <c r="E207" s="1">
        <v>0</v>
      </c>
      <c r="F207" s="1">
        <v>0</v>
      </c>
      <c r="G207" s="2">
        <f t="shared" si="0"/>
        <v>1036.4333799999999</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42.54</v>
      </c>
      <c r="D208" s="1">
        <f>'PR-RAS'!E212</f>
        <v>0.01</v>
      </c>
      <c r="E208" s="1">
        <v>0</v>
      </c>
      <c r="F208" s="1">
        <v>0</v>
      </c>
      <c r="G208" s="2">
        <f t="shared" si="0"/>
        <v>8.80992</v>
      </c>
      <c r="H208" s="2">
        <f t="shared" si="1"/>
        <v>0.47000000000000086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2072.1</v>
      </c>
      <c r="D209" s="1">
        <f>'PR-RAS'!E213</f>
        <v>78.03</v>
      </c>
      <c r="E209" s="1">
        <v>0</v>
      </c>
      <c r="F209" s="1">
        <v>0</v>
      </c>
      <c r="G209" s="2">
        <f t="shared" si="0"/>
        <v>463.45727999999997</v>
      </c>
      <c r="H209" s="2">
        <f t="shared" si="1"/>
        <v>0.12999999999991019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18085.400000000001</v>
      </c>
      <c r="E220" s="1">
        <v>0</v>
      </c>
      <c r="F220" s="1">
        <v>0</v>
      </c>
      <c r="G220" s="2">
        <f t="shared" si="0"/>
        <v>7921.4052000000011</v>
      </c>
      <c r="H220" s="2">
        <f t="shared" si="1"/>
        <v>0.40000000000145519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18085.400000000001</v>
      </c>
      <c r="E221" s="1">
        <v>0</v>
      </c>
      <c r="F221" s="1">
        <v>0</v>
      </c>
      <c r="G221" s="2">
        <f t="shared" si="0"/>
        <v>7957.5760000000009</v>
      </c>
      <c r="H221" s="2">
        <f t="shared" si="1"/>
        <v>0.40000000000145519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18085.400000000001</v>
      </c>
      <c r="E222" s="1">
        <v>0</v>
      </c>
      <c r="F222" s="1">
        <v>0</v>
      </c>
      <c r="G222" s="2">
        <f t="shared" si="0"/>
        <v>7993.7468000000008</v>
      </c>
      <c r="H222" s="2">
        <f t="shared" si="1"/>
        <v>0.40000000000145519</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4573</v>
      </c>
      <c r="E259" s="1">
        <v>0</v>
      </c>
      <c r="F259" s="1">
        <v>0</v>
      </c>
      <c r="G259" s="2">
        <f t="shared" si="0"/>
        <v>2359.6680000000001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4573</v>
      </c>
      <c r="E260" s="1">
        <v>0</v>
      </c>
      <c r="F260" s="1">
        <v>0</v>
      </c>
      <c r="G260" s="2">
        <f t="shared" si="0"/>
        <v>2368.8139999999999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4573</v>
      </c>
      <c r="E261" s="1">
        <v>0</v>
      </c>
      <c r="F261" s="1">
        <v>0</v>
      </c>
      <c r="G261" s="2">
        <f t="shared" si="0"/>
        <v>2377.96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1557920.6199999999</v>
      </c>
      <c r="D285" s="1">
        <f>'PR-RAS'!E289</f>
        <v>1627150.0299999998</v>
      </c>
      <c r="E285" s="1">
        <v>0</v>
      </c>
      <c r="F285" s="1">
        <v>0</v>
      </c>
      <c r="G285" s="2">
        <f t="shared" si="8"/>
        <v>1366670.6731199997</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223140.78000000026</v>
      </c>
      <c r="D286" s="1">
        <f>'PR-RAS'!E290</f>
        <v>564392.50000000047</v>
      </c>
      <c r="E286" s="1">
        <v>0</v>
      </c>
      <c r="F286" s="1">
        <v>0</v>
      </c>
      <c r="G286" s="2">
        <f t="shared" si="8"/>
        <v>385298.84730000031</v>
      </c>
      <c r="H286" s="2">
        <f t="shared" si="9"/>
        <v>0.71999999927356839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149690.49</v>
      </c>
      <c r="D288" s="1">
        <f>'PR-RAS'!E292</f>
        <v>99485.55</v>
      </c>
      <c r="E288" s="1">
        <v>0</v>
      </c>
      <c r="F288" s="1">
        <v>0</v>
      </c>
      <c r="G288" s="2">
        <f t="shared" si="8"/>
        <v>100065.87632999998</v>
      </c>
      <c r="H288" s="2">
        <f t="shared" si="9"/>
        <v>0.93999999998777639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5815.54</v>
      </c>
      <c r="D290" s="1">
        <f>'PR-RAS'!E294</f>
        <v>7039.49</v>
      </c>
      <c r="E290" s="1">
        <v>0</v>
      </c>
      <c r="F290" s="1">
        <v>0</v>
      </c>
      <c r="G290" s="2">
        <f t="shared" si="8"/>
        <v>5749.5162799999998</v>
      </c>
      <c r="H290" s="2">
        <f t="shared" si="9"/>
        <v>0.9499999999998181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880.49</v>
      </c>
      <c r="D291" s="1">
        <f>'PR-RAS'!E295</f>
        <v>1467.38</v>
      </c>
      <c r="E291" s="1">
        <v>0</v>
      </c>
      <c r="F291" s="1">
        <v>0</v>
      </c>
      <c r="G291" s="2">
        <f t="shared" si="8"/>
        <v>1106.4224999999999</v>
      </c>
      <c r="H291" s="2">
        <f t="shared" si="9"/>
        <v>0.87000000000011823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227910.43</v>
      </c>
      <c r="D345" s="1">
        <f>'PR-RAS'!E350</f>
        <v>574135.72</v>
      </c>
      <c r="E345" s="1">
        <v>0</v>
      </c>
      <c r="F345" s="1">
        <v>0</v>
      </c>
      <c r="G345" s="2">
        <f t="shared" si="8"/>
        <v>473406.56327999994</v>
      </c>
      <c r="H345" s="2">
        <f t="shared" si="9"/>
        <v>0.71000000002095476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227910.43</v>
      </c>
      <c r="D358" s="1">
        <f>'PR-RAS'!E363</f>
        <v>574135.72</v>
      </c>
      <c r="E358" s="1">
        <v>0</v>
      </c>
      <c r="F358" s="1">
        <v>0</v>
      </c>
      <c r="G358" s="2">
        <f t="shared" si="8"/>
        <v>491296.92758999992</v>
      </c>
      <c r="H358" s="2">
        <f t="shared" si="9"/>
        <v>0.71000000002095476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12486.78</v>
      </c>
      <c r="D364" s="1">
        <f>'PR-RAS'!E369</f>
        <v>279749.25</v>
      </c>
      <c r="E364" s="1">
        <v>0</v>
      </c>
      <c r="F364" s="1">
        <v>0</v>
      </c>
      <c r="G364" s="2">
        <f t="shared" si="8"/>
        <v>207630.65664</v>
      </c>
      <c r="H364" s="2">
        <f t="shared" si="9"/>
        <v>0.46999999999934516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9826.9500000000007</v>
      </c>
      <c r="D365" s="1">
        <f>'PR-RAS'!E370</f>
        <v>241821.4</v>
      </c>
      <c r="E365" s="1">
        <v>0</v>
      </c>
      <c r="F365" s="1">
        <v>0</v>
      </c>
      <c r="G365" s="2">
        <f t="shared" si="8"/>
        <v>179622.989</v>
      </c>
      <c r="H365" s="2">
        <f t="shared" si="9"/>
        <v>0.44999999999345164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737.84</v>
      </c>
      <c r="D366" s="1">
        <f>'PR-RAS'!E371</f>
        <v>13388.9</v>
      </c>
      <c r="E366" s="1">
        <v>0</v>
      </c>
      <c r="F366" s="1">
        <v>0</v>
      </c>
      <c r="G366" s="2">
        <f t="shared" si="8"/>
        <v>10043.2086</v>
      </c>
      <c r="H366" s="2">
        <f t="shared" si="9"/>
        <v>0.26000000000033197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381.84</v>
      </c>
      <c r="D367" s="1">
        <f>'PR-RAS'!E372</f>
        <v>11717.99</v>
      </c>
      <c r="E367" s="1">
        <v>0</v>
      </c>
      <c r="F367" s="1">
        <v>0</v>
      </c>
      <c r="G367" s="2">
        <f t="shared" si="8"/>
        <v>8717.3221199999989</v>
      </c>
      <c r="H367" s="2">
        <f t="shared" si="9"/>
        <v>0.17000000000024329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686.21</v>
      </c>
      <c r="D370" s="1">
        <f>'PR-RAS'!E375</f>
        <v>7207.52</v>
      </c>
      <c r="E370" s="1">
        <v>0</v>
      </c>
      <c r="F370" s="1">
        <v>0</v>
      </c>
      <c r="G370" s="2">
        <f t="shared" si="8"/>
        <v>5572.3612499999999</v>
      </c>
      <c r="H370" s="2">
        <f t="shared" si="9"/>
        <v>0.68999999999959982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853.94</v>
      </c>
      <c r="D371" s="1">
        <f>'PR-RAS'!E376</f>
        <v>5613.44</v>
      </c>
      <c r="E371" s="1">
        <v>0</v>
      </c>
      <c r="F371" s="1">
        <v>0</v>
      </c>
      <c r="G371" s="2">
        <f t="shared" si="8"/>
        <v>4469.9034000000001</v>
      </c>
      <c r="H371" s="2">
        <f t="shared" si="9"/>
        <v>0.49999999999954525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215423.65</v>
      </c>
      <c r="D378" s="1">
        <f>'PR-RAS'!E383</f>
        <v>294386.46999999997</v>
      </c>
      <c r="E378" s="1">
        <v>0</v>
      </c>
      <c r="F378" s="1">
        <v>0</v>
      </c>
      <c r="G378" s="2">
        <f t="shared" si="8"/>
        <v>303182.11443000002</v>
      </c>
      <c r="H378" s="2">
        <f t="shared" si="9"/>
        <v>0.81999999997788109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215423.65</v>
      </c>
      <c r="D379" s="1">
        <f>'PR-RAS'!E384</f>
        <v>294386.46999999997</v>
      </c>
      <c r="E379" s="1">
        <v>0</v>
      </c>
      <c r="F379" s="1">
        <v>0</v>
      </c>
      <c r="G379" s="2">
        <f t="shared" si="8"/>
        <v>303986.31101999996</v>
      </c>
      <c r="H379" s="2">
        <f t="shared" si="9"/>
        <v>0.81999999997788109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227910.43</v>
      </c>
      <c r="D403" s="1">
        <f>'PR-RAS'!E408</f>
        <v>574135.72</v>
      </c>
      <c r="E403" s="1">
        <v>0</v>
      </c>
      <c r="F403" s="1">
        <v>0</v>
      </c>
      <c r="G403" s="2">
        <f t="shared" si="8"/>
        <v>553225.11173999996</v>
      </c>
      <c r="H403" s="2">
        <f t="shared" si="9"/>
        <v>0.71000000002095476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45435.29</v>
      </c>
      <c r="D405" s="1">
        <f>'PR-RAS'!E410</f>
        <v>0</v>
      </c>
      <c r="E405" s="1">
        <v>0</v>
      </c>
      <c r="F405" s="1">
        <v>0</v>
      </c>
      <c r="G405" s="2">
        <f t="shared" si="8"/>
        <v>18355.857160000003</v>
      </c>
      <c r="H405" s="2">
        <f t="shared" si="9"/>
        <v>0.29000000000087311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1781061.4000000001</v>
      </c>
      <c r="D407" s="1">
        <f>'PR-RAS'!E412</f>
        <v>2191542.5300000003</v>
      </c>
      <c r="E407" s="1">
        <v>0</v>
      </c>
      <c r="F407" s="1">
        <v>0</v>
      </c>
      <c r="G407" s="2">
        <f t="shared" si="8"/>
        <v>2502643.4627600005</v>
      </c>
      <c r="H407" s="2">
        <f t="shared" si="9"/>
        <v>0.86999999987892807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1785831.0499999998</v>
      </c>
      <c r="D408" s="1">
        <f>'PR-RAS'!E413</f>
        <v>2201285.75</v>
      </c>
      <c r="E408" s="1">
        <v>0</v>
      </c>
      <c r="F408" s="1">
        <v>0</v>
      </c>
      <c r="G408" s="2">
        <f t="shared" si="8"/>
        <v>2518679.8378499998</v>
      </c>
      <c r="H408" s="2">
        <f t="shared" si="9"/>
        <v>0.29999999981373549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4769.649999999674</v>
      </c>
      <c r="D410" s="1">
        <f>'PR-RAS'!E415</f>
        <v>9743.2199999997392</v>
      </c>
      <c r="E410" s="1">
        <v>0</v>
      </c>
      <c r="F410" s="1">
        <v>0</v>
      </c>
      <c r="G410" s="2">
        <f t="shared" si="8"/>
        <v>9920.7408099996519</v>
      </c>
      <c r="H410" s="2">
        <f t="shared" si="9"/>
        <v>0.57000000006519258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104255.19999999998</v>
      </c>
      <c r="D411" s="1">
        <f>'PR-RAS'!E416</f>
        <v>99485.55</v>
      </c>
      <c r="E411" s="1">
        <v>0</v>
      </c>
      <c r="F411" s="1">
        <v>0</v>
      </c>
      <c r="G411" s="2">
        <f t="shared" si="8"/>
        <v>124322.78299999998</v>
      </c>
      <c r="H411" s="2">
        <f t="shared" si="9"/>
        <v>0.64999999997962732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5815.54</v>
      </c>
      <c r="D413" s="1">
        <f>'PR-RAS'!E418</f>
        <v>7039.49</v>
      </c>
      <c r="E413" s="1">
        <v>0</v>
      </c>
      <c r="F413" s="1">
        <v>0</v>
      </c>
      <c r="G413" s="2">
        <f t="shared" si="8"/>
        <v>8196.5422399999989</v>
      </c>
      <c r="H413" s="2">
        <f t="shared" si="9"/>
        <v>0.9499999999998181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1781061.4000000001</v>
      </c>
      <c r="D633" s="1">
        <f>'PR-RAS'!E639</f>
        <v>2191542.5300000003</v>
      </c>
      <c r="E633" s="1">
        <v>0</v>
      </c>
      <c r="F633" s="1">
        <v>0</v>
      </c>
      <c r="G633" s="2">
        <f t="shared" si="10"/>
        <v>3895740.5627200007</v>
      </c>
      <c r="H633" s="2">
        <f t="shared" si="11"/>
        <v>0.86999999987892807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1785831.0499999998</v>
      </c>
      <c r="D634" s="1">
        <f>'PR-RAS'!E640</f>
        <v>2201285.75</v>
      </c>
      <c r="E634" s="1">
        <v>0</v>
      </c>
      <c r="F634" s="1">
        <v>0</v>
      </c>
      <c r="G634" s="2">
        <f t="shared" si="10"/>
        <v>3917258.81415</v>
      </c>
      <c r="H634" s="2">
        <f t="shared" si="11"/>
        <v>0.29999999981373549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4769.649999999674</v>
      </c>
      <c r="D636" s="1">
        <f>'PR-RAS'!E642</f>
        <v>9743.2199999997392</v>
      </c>
      <c r="E636" s="1">
        <v>0</v>
      </c>
      <c r="F636" s="1">
        <v>0</v>
      </c>
      <c r="G636" s="2">
        <f t="shared" si="10"/>
        <v>15402.617149999462</v>
      </c>
      <c r="H636" s="2">
        <f t="shared" si="11"/>
        <v>0.57000000006519258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104255.19999999998</v>
      </c>
      <c r="D637" s="1">
        <f>'PR-RAS'!E643</f>
        <v>99485.55</v>
      </c>
      <c r="E637" s="1">
        <v>0</v>
      </c>
      <c r="F637" s="1">
        <v>0</v>
      </c>
      <c r="G637" s="2">
        <f t="shared" si="10"/>
        <v>192851.92679999999</v>
      </c>
      <c r="H637" s="2">
        <f t="shared" si="11"/>
        <v>0.64999999997962732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99485.550000000309</v>
      </c>
      <c r="D639" s="1">
        <f>'PR-RAS'!E645</f>
        <v>89742.330000000264</v>
      </c>
      <c r="E639" s="1">
        <v>0</v>
      </c>
      <c r="F639" s="1">
        <v>0</v>
      </c>
      <c r="G639" s="2">
        <f t="shared" si="10"/>
        <v>177982.99398000052</v>
      </c>
      <c r="H639" s="2">
        <f t="shared" si="11"/>
        <v>0.7799999999551801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64636.87</v>
      </c>
      <c r="D641" s="1">
        <f>'PR-RAS'!E647</f>
        <v>98533.53</v>
      </c>
      <c r="E641" s="1">
        <v>0</v>
      </c>
      <c r="F641" s="1">
        <v>0</v>
      </c>
      <c r="G641" s="2">
        <f t="shared" si="10"/>
        <v>167490.51519999999</v>
      </c>
      <c r="H641" s="2">
        <f t="shared" si="11"/>
        <v>0.59999999999854481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100.36</v>
      </c>
      <c r="D642" s="1">
        <f>'PR-RAS'!E649</f>
        <v>1018.57</v>
      </c>
      <c r="E642" s="1">
        <v>0</v>
      </c>
      <c r="F642" s="1">
        <v>0</v>
      </c>
      <c r="G642" s="2">
        <f t="shared" si="10"/>
        <v>1370.1375</v>
      </c>
      <c r="H642" s="2">
        <f t="shared" si="11"/>
        <v>0.78999999999994941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256690.67</v>
      </c>
      <c r="D643" s="1">
        <f>'PR-RAS'!E650</f>
        <v>433899.36</v>
      </c>
      <c r="E643" s="1">
        <v>0</v>
      </c>
      <c r="F643" s="1">
        <v>0</v>
      </c>
      <c r="G643" s="2">
        <f t="shared" si="10"/>
        <v>721922.18837999995</v>
      </c>
      <c r="H643" s="2">
        <f t="shared" si="11"/>
        <v>0.68999999997322448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255772.46</v>
      </c>
      <c r="D644" s="1">
        <f>'PR-RAS'!E651</f>
        <v>434697.88</v>
      </c>
      <c r="E644" s="1">
        <v>0</v>
      </c>
      <c r="F644" s="1">
        <v>0</v>
      </c>
      <c r="G644" s="2">
        <f t="shared" si="10"/>
        <v>723483.16546000005</v>
      </c>
      <c r="H644" s="2">
        <f t="shared" si="11"/>
        <v>0.57999999998719431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1018.570000000007</v>
      </c>
      <c r="D645" s="1">
        <f>'PR-RAS'!E652</f>
        <v>220.04999999998836</v>
      </c>
      <c r="E645" s="1">
        <v>0</v>
      </c>
      <c r="F645" s="1">
        <v>0</v>
      </c>
      <c r="G645" s="2">
        <f t="shared" si="10"/>
        <v>939.3834799999895</v>
      </c>
      <c r="H645" s="2">
        <f t="shared" si="1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68</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62</v>
      </c>
      <c r="E649" s="1">
        <v>0</v>
      </c>
      <c r="F649" s="1">
        <v>0</v>
      </c>
      <c r="G649" s="2">
        <f t="shared" si="10"/>
        <v>119.232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65025.05</v>
      </c>
      <c r="D668" s="1">
        <f>'PR-RAS'!E675</f>
        <v>57904.47</v>
      </c>
      <c r="E668" s="1">
        <v>0</v>
      </c>
      <c r="F668" s="1">
        <v>0</v>
      </c>
      <c r="G668" s="2">
        <f t="shared" si="10"/>
        <v>120616.27133</v>
      </c>
      <c r="H668" s="2">
        <f t="shared" si="11"/>
        <v>0.52000000000407454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161402.46</v>
      </c>
      <c r="D669" s="1">
        <f>'PR-RAS'!E676</f>
        <v>176079.95</v>
      </c>
      <c r="E669" s="1">
        <v>0</v>
      </c>
      <c r="F669" s="1">
        <v>0</v>
      </c>
      <c r="G669" s="2">
        <f t="shared" si="10"/>
        <v>343059.65648000001</v>
      </c>
      <c r="H669" s="2">
        <f t="shared" si="11"/>
        <v>0.5099999999802094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99807.56</v>
      </c>
      <c r="D670" s="1">
        <f>'PR-RAS'!E677</f>
        <v>167984.72</v>
      </c>
      <c r="E670" s="1">
        <v>0</v>
      </c>
      <c r="F670" s="1">
        <v>0</v>
      </c>
      <c r="G670" s="2">
        <f t="shared" si="10"/>
        <v>291534.81300000002</v>
      </c>
      <c r="H670" s="2">
        <f t="shared" si="11"/>
        <v>0.72000000000116415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6304.33</v>
      </c>
      <c r="D671" s="1">
        <f>'PR-RAS'!E678</f>
        <v>35169.86</v>
      </c>
      <c r="E671" s="1">
        <v>0</v>
      </c>
      <c r="F671" s="1">
        <v>0</v>
      </c>
      <c r="G671" s="2">
        <f t="shared" si="10"/>
        <v>51351.513500000008</v>
      </c>
      <c r="H671" s="2">
        <f t="shared" si="11"/>
        <v>0.46999999999934516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158.47</v>
      </c>
      <c r="D687" s="1">
        <f>'PR-RAS'!E694</f>
        <v>26241.4</v>
      </c>
      <c r="E687" s="1">
        <v>0</v>
      </c>
      <c r="F687" s="1">
        <v>0</v>
      </c>
      <c r="G687" s="2">
        <f t="shared" si="10"/>
        <v>36111.911220000009</v>
      </c>
      <c r="H687" s="2">
        <f t="shared" si="11"/>
        <v>0.87000000000145405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183555.26</v>
      </c>
      <c r="D703" s="1">
        <f>'PR-RAS'!E710</f>
        <v>192776.65</v>
      </c>
      <c r="E703" s="1">
        <v>0</v>
      </c>
      <c r="F703" s="1">
        <v>0</v>
      </c>
      <c r="G703" s="2">
        <f t="shared" si="10"/>
        <v>399514.20912000001</v>
      </c>
      <c r="H703" s="2">
        <f t="shared" si="11"/>
        <v>0.61000000001513399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11099.11</v>
      </c>
      <c r="D709" s="1">
        <f>'PR-RAS'!E716</f>
        <v>4438.1400000000003</v>
      </c>
      <c r="E709" s="1">
        <v>0</v>
      </c>
      <c r="F709" s="1">
        <v>0</v>
      </c>
      <c r="G709" s="2">
        <f t="shared" si="10"/>
        <v>14142.57612</v>
      </c>
      <c r="H709" s="2">
        <f t="shared" si="11"/>
        <v>0.25000000000090949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8070.22</v>
      </c>
      <c r="D710" s="1">
        <f>'PR-RAS'!E717</f>
        <v>1485.1</v>
      </c>
      <c r="E710" s="1">
        <v>0</v>
      </c>
      <c r="F710" s="1">
        <v>0</v>
      </c>
      <c r="G710" s="2">
        <f t="shared" si="10"/>
        <v>7827.6577799999995</v>
      </c>
      <c r="H710" s="2">
        <f t="shared" si="11"/>
        <v>0.32000000000016371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35997.519999999997</v>
      </c>
      <c r="D711" s="1">
        <f>'PR-RAS'!E718</f>
        <v>40385.33</v>
      </c>
      <c r="E711" s="1">
        <v>0</v>
      </c>
      <c r="F711" s="1">
        <v>0</v>
      </c>
      <c r="G711" s="2">
        <f t="shared" si="10"/>
        <v>82905.407799999986</v>
      </c>
      <c r="H711" s="2">
        <f t="shared" si="11"/>
        <v>0.81000000000494765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603.45000000000005</v>
      </c>
      <c r="D712" s="1">
        <f>'PR-RAS'!E719</f>
        <v>0</v>
      </c>
      <c r="E712" s="1">
        <v>0</v>
      </c>
      <c r="F712" s="1">
        <v>0</v>
      </c>
      <c r="G712" s="2">
        <f t="shared" si="10"/>
        <v>429.05295000000001</v>
      </c>
      <c r="H712" s="2">
        <f t="shared" si="11"/>
        <v>0.45000000000004547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20</v>
      </c>
      <c r="E713" s="1">
        <v>0</v>
      </c>
      <c r="F713" s="1">
        <v>0</v>
      </c>
      <c r="G713" s="2">
        <f t="shared" si="10"/>
        <v>28.479999999999997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19407.04</v>
      </c>
      <c r="D714" s="1">
        <f>'PR-RAS'!E721</f>
        <v>10186.49</v>
      </c>
      <c r="E714" s="1">
        <v>0</v>
      </c>
      <c r="F714" s="1">
        <v>0</v>
      </c>
      <c r="G714" s="2">
        <f t="shared" si="10"/>
        <v>28363.154260000003</v>
      </c>
      <c r="H714" s="2">
        <f t="shared" si="11"/>
        <v>0.53000000000065484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12778.79</v>
      </c>
      <c r="D715" s="1">
        <f>'PR-RAS'!E722</f>
        <v>16679.71</v>
      </c>
      <c r="E715" s="1">
        <v>0</v>
      </c>
      <c r="F715" s="1">
        <v>0</v>
      </c>
      <c r="G715" s="2">
        <f t="shared" si="10"/>
        <v>32942.681939999995</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4860.91</v>
      </c>
      <c r="D716" s="1">
        <f>'PR-RAS'!E723</f>
        <v>20304.68</v>
      </c>
      <c r="E716" s="1">
        <v>0</v>
      </c>
      <c r="F716" s="1">
        <v>0</v>
      </c>
      <c r="G716" s="2">
        <f t="shared" si="10"/>
        <v>32511.243050000001</v>
      </c>
      <c r="H716" s="2">
        <f t="shared" si="11"/>
        <v>0.40999999999985448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2519.39</v>
      </c>
      <c r="D719" s="1">
        <f>'PR-RAS'!E726</f>
        <v>4106.57</v>
      </c>
      <c r="E719" s="1">
        <v>0</v>
      </c>
      <c r="F719" s="1">
        <v>0</v>
      </c>
      <c r="G719" s="2">
        <f t="shared" si="10"/>
        <v>7705.9565399999992</v>
      </c>
      <c r="H719" s="2">
        <f t="shared" si="11"/>
        <v>0.82000000000016371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4617638.3499999996</v>
      </c>
      <c r="D984" s="6">
        <f>BILANCA!E6</f>
        <v>5083812.17</v>
      </c>
      <c r="E984" s="6">
        <v>0</v>
      </c>
      <c r="F984" s="6">
        <v>0</v>
      </c>
      <c r="G984" s="7">
        <f t="shared" ref="G984:G1241" si="22">B984/1000*C984+B984/500*D984</f>
        <v>14785.26269</v>
      </c>
      <c r="H984" s="7">
        <f t="shared" si="19"/>
        <v>0.51999999955296516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4378626.0599999996</v>
      </c>
      <c r="D985" s="1">
        <f>BILANCA!E7</f>
        <v>4814352.3599999994</v>
      </c>
      <c r="E985" s="1">
        <v>0</v>
      </c>
      <c r="F985" s="1">
        <v>0</v>
      </c>
      <c r="G985" s="2">
        <f t="shared" si="22"/>
        <v>28014.66156</v>
      </c>
      <c r="H985" s="2">
        <f t="shared" si="19"/>
        <v>0.41999999899417162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16129.199999999997</v>
      </c>
      <c r="D986" s="1">
        <f>BILANCA!E8</f>
        <v>15993.419999999998</v>
      </c>
      <c r="E986" s="1">
        <v>0</v>
      </c>
      <c r="F986" s="1">
        <v>0</v>
      </c>
      <c r="G986" s="2">
        <f t="shared" si="22"/>
        <v>144.34811999999999</v>
      </c>
      <c r="H986" s="2">
        <f t="shared" si="19"/>
        <v>0.61999999999534339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128792.52</v>
      </c>
      <c r="D988" s="1">
        <f>BILANCA!E10</f>
        <v>128792.52</v>
      </c>
      <c r="E988" s="1">
        <v>0</v>
      </c>
      <c r="F988" s="1">
        <v>0</v>
      </c>
      <c r="G988" s="2">
        <f t="shared" si="22"/>
        <v>1931.8878000000002</v>
      </c>
      <c r="H988" s="2">
        <f t="shared" si="19"/>
        <v>0.95999999999185093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112663.32</v>
      </c>
      <c r="D989" s="1">
        <f>BILANCA!E11</f>
        <v>112799.1</v>
      </c>
      <c r="E989" s="1">
        <v>0</v>
      </c>
      <c r="F989" s="1">
        <v>0</v>
      </c>
      <c r="G989" s="2">
        <f t="shared" si="22"/>
        <v>2029.5691200000001</v>
      </c>
      <c r="H989" s="2">
        <f t="shared" si="19"/>
        <v>0.42000000001280569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4362496.8599999994</v>
      </c>
      <c r="D990" s="1">
        <f>BILANCA!E12</f>
        <v>4798358.9399999995</v>
      </c>
      <c r="E990" s="1">
        <v>0</v>
      </c>
      <c r="F990" s="1">
        <v>0</v>
      </c>
      <c r="G990" s="2">
        <f t="shared" si="22"/>
        <v>97714.503179999985</v>
      </c>
      <c r="H990" s="2">
        <f t="shared" si="19"/>
        <v>0.20000000111758709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9331.74</v>
      </c>
      <c r="D991" s="1">
        <f>BILANCA!E13</f>
        <v>9108.56</v>
      </c>
      <c r="E991" s="1">
        <v>0</v>
      </c>
      <c r="F991" s="1">
        <v>0</v>
      </c>
      <c r="G991" s="2">
        <f t="shared" si="22"/>
        <v>220.39087999999998</v>
      </c>
      <c r="H991" s="2">
        <f t="shared" si="19"/>
        <v>0.7000000000007276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17854.75</v>
      </c>
      <c r="D992" s="1">
        <f>BILANCA!E14</f>
        <v>17854.75</v>
      </c>
      <c r="E992" s="1">
        <v>0</v>
      </c>
      <c r="F992" s="1">
        <v>0</v>
      </c>
      <c r="G992" s="2">
        <f t="shared" si="22"/>
        <v>482.07824999999997</v>
      </c>
      <c r="H992" s="2">
        <f t="shared" si="19"/>
        <v>0.5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8523.01</v>
      </c>
      <c r="D996" s="1">
        <f>BILANCA!E18</f>
        <v>8746.19</v>
      </c>
      <c r="E996" s="1">
        <v>0</v>
      </c>
      <c r="F996" s="1">
        <v>0</v>
      </c>
      <c r="G996" s="2">
        <f t="shared" si="22"/>
        <v>338.20006999999998</v>
      </c>
      <c r="H996" s="2">
        <f t="shared" si="19"/>
        <v>0.2000000000007276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70948.060000000056</v>
      </c>
      <c r="D997" s="1">
        <f>BILANCA!E19</f>
        <v>327750.95000000007</v>
      </c>
      <c r="E997" s="1">
        <v>0</v>
      </c>
      <c r="F997" s="1">
        <v>0</v>
      </c>
      <c r="G997" s="2">
        <f t="shared" si="22"/>
        <v>10170.299440000004</v>
      </c>
      <c r="H997" s="2">
        <f t="shared" si="19"/>
        <v>0.10999999998603016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551400.75</v>
      </c>
      <c r="D998" s="1">
        <f>BILANCA!E20</f>
        <v>793222.15</v>
      </c>
      <c r="E998" s="1">
        <v>0</v>
      </c>
      <c r="F998" s="1">
        <v>0</v>
      </c>
      <c r="G998" s="2">
        <f t="shared" si="22"/>
        <v>32067.675749999999</v>
      </c>
      <c r="H998" s="2">
        <f t="shared" si="19"/>
        <v>0.40000000002328306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18030.849999999999</v>
      </c>
      <c r="D999" s="1">
        <f>BILANCA!E21</f>
        <v>31419.75</v>
      </c>
      <c r="E999" s="1">
        <v>0</v>
      </c>
      <c r="F999" s="1">
        <v>0</v>
      </c>
      <c r="G999" s="2">
        <f t="shared" si="22"/>
        <v>1293.9256</v>
      </c>
      <c r="H999" s="2">
        <f t="shared" si="19"/>
        <v>0.40000000000145519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105236.13</v>
      </c>
      <c r="D1000" s="1">
        <f>BILANCA!E22</f>
        <v>116954.12</v>
      </c>
      <c r="E1000" s="1">
        <v>0</v>
      </c>
      <c r="F1000" s="1">
        <v>0</v>
      </c>
      <c r="G1000" s="2">
        <f t="shared" si="22"/>
        <v>5765.4542900000006</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4356.13</v>
      </c>
      <c r="D1002" s="1">
        <f>BILANCA!E24</f>
        <v>4356.13</v>
      </c>
      <c r="E1002" s="1">
        <v>0</v>
      </c>
      <c r="F1002" s="1">
        <v>0</v>
      </c>
      <c r="G1002" s="2">
        <f t="shared" si="22"/>
        <v>248.29940999999999</v>
      </c>
      <c r="H1002" s="2">
        <f t="shared" si="19"/>
        <v>0.26000000000021828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870.36</v>
      </c>
      <c r="D1003" s="1">
        <f>BILANCA!E25</f>
        <v>8077.88</v>
      </c>
      <c r="E1003" s="1">
        <v>0</v>
      </c>
      <c r="F1003" s="1">
        <v>0</v>
      </c>
      <c r="G1003" s="2">
        <f t="shared" si="22"/>
        <v>340.5224</v>
      </c>
      <c r="H1003" s="2">
        <f t="shared" si="19"/>
        <v>0.4799999999999045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7755.93</v>
      </c>
      <c r="D1004" s="1">
        <f>BILANCA!E26</f>
        <v>13369.37</v>
      </c>
      <c r="E1004" s="1">
        <v>0</v>
      </c>
      <c r="F1004" s="1">
        <v>0</v>
      </c>
      <c r="G1004" s="2">
        <f t="shared" si="22"/>
        <v>724.38807000000008</v>
      </c>
      <c r="H1004" s="2">
        <f t="shared" si="19"/>
        <v>0.44000000000050932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616702.09</v>
      </c>
      <c r="D1006" s="1">
        <f>BILANCA!E28</f>
        <v>639648.44999999995</v>
      </c>
      <c r="E1006" s="1">
        <v>0</v>
      </c>
      <c r="F1006" s="1">
        <v>0</v>
      </c>
      <c r="G1006" s="2">
        <f t="shared" si="22"/>
        <v>43607.976769999994</v>
      </c>
      <c r="H1006" s="2">
        <f t="shared" si="19"/>
        <v>0.53999999992083758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14258.329999999987</v>
      </c>
      <c r="E1007" s="1">
        <v>0</v>
      </c>
      <c r="F1007" s="1">
        <v>0</v>
      </c>
      <c r="G1007" s="2">
        <f t="shared" si="22"/>
        <v>684.39983999999936</v>
      </c>
      <c r="H1007" s="2">
        <f t="shared" si="19"/>
        <v>0.32999999998719431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210723.18</v>
      </c>
      <c r="D1008" s="1">
        <f>BILANCA!E30</f>
        <v>225473.18</v>
      </c>
      <c r="E1008" s="1">
        <v>0</v>
      </c>
      <c r="F1008" s="1">
        <v>0</v>
      </c>
      <c r="G1008" s="2">
        <f t="shared" si="22"/>
        <v>16541.738499999999</v>
      </c>
      <c r="H1008" s="2">
        <f t="shared" si="19"/>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210723.18</v>
      </c>
      <c r="D1012" s="1">
        <f>BILANCA!E34</f>
        <v>211214.85</v>
      </c>
      <c r="E1012" s="1">
        <v>0</v>
      </c>
      <c r="F1012" s="1">
        <v>0</v>
      </c>
      <c r="G1012" s="2">
        <f t="shared" si="22"/>
        <v>18361.433520000002</v>
      </c>
      <c r="H1012" s="2">
        <f t="shared" si="19"/>
        <v>0.32999999998719431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4277146.5</v>
      </c>
      <c r="D1013" s="1">
        <f>BILANCA!E35</f>
        <v>4445947.93</v>
      </c>
      <c r="E1013" s="1">
        <v>0</v>
      </c>
      <c r="F1013" s="1">
        <v>0</v>
      </c>
      <c r="G1013" s="2">
        <f t="shared" si="22"/>
        <v>395071.27079999994</v>
      </c>
      <c r="H1013" s="2">
        <f t="shared" si="19"/>
        <v>0.57000000029802322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4273729.04</v>
      </c>
      <c r="D1014" s="1">
        <f>BILANCA!E36</f>
        <v>4442530.47</v>
      </c>
      <c r="E1014" s="1">
        <v>0</v>
      </c>
      <c r="F1014" s="1">
        <v>0</v>
      </c>
      <c r="G1014" s="2">
        <f t="shared" si="22"/>
        <v>407922.48937999998</v>
      </c>
      <c r="H1014" s="2">
        <f t="shared" si="19"/>
        <v>0.50999999977648258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3417.46</v>
      </c>
      <c r="D1015" s="1">
        <f>BILANCA!E37</f>
        <v>3417.46</v>
      </c>
      <c r="E1015" s="1">
        <v>0</v>
      </c>
      <c r="F1015" s="1">
        <v>0</v>
      </c>
      <c r="G1015" s="2">
        <f t="shared" si="22"/>
        <v>328.07616000000002</v>
      </c>
      <c r="H1015" s="2">
        <f t="shared" si="19"/>
        <v>0.92000000000007276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5070.5599999999977</v>
      </c>
      <c r="D1023" s="1">
        <f>BILANCA!E45</f>
        <v>1293.1699999999983</v>
      </c>
      <c r="E1023" s="1">
        <v>0</v>
      </c>
      <c r="F1023" s="1">
        <v>0</v>
      </c>
      <c r="G1023" s="2">
        <f t="shared" si="22"/>
        <v>306.27599999999978</v>
      </c>
      <c r="H1023" s="2">
        <f t="shared" si="19"/>
        <v>0.61000000000058208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10826.48</v>
      </c>
      <c r="D1025" s="1">
        <f>BILANCA!E47</f>
        <v>10826.48</v>
      </c>
      <c r="E1025" s="1">
        <v>0</v>
      </c>
      <c r="F1025" s="1">
        <v>0</v>
      </c>
      <c r="G1025" s="2">
        <f t="shared" si="22"/>
        <v>1364.1364799999999</v>
      </c>
      <c r="H1025" s="2">
        <f t="shared" si="19"/>
        <v>0.95999999999912689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13786.58</v>
      </c>
      <c r="D1027" s="1">
        <f>BILANCA!E49</f>
        <v>13786.58</v>
      </c>
      <c r="E1027" s="1">
        <v>0</v>
      </c>
      <c r="F1027" s="1">
        <v>0</v>
      </c>
      <c r="G1027" s="2">
        <f t="shared" si="22"/>
        <v>1819.8285599999999</v>
      </c>
      <c r="H1027" s="2">
        <f t="shared" si="19"/>
        <v>0.84000000000014552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19542.5</v>
      </c>
      <c r="D1028" s="1">
        <f>BILANCA!E50</f>
        <v>23319.89</v>
      </c>
      <c r="E1028" s="1">
        <v>0</v>
      </c>
      <c r="F1028" s="1">
        <v>0</v>
      </c>
      <c r="G1028" s="2">
        <f t="shared" si="22"/>
        <v>2978.2025999999996</v>
      </c>
      <c r="H1028" s="2">
        <f t="shared" si="19"/>
        <v>0.61000000000058208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39123.980000000003</v>
      </c>
      <c r="D1032" s="1">
        <f>BILANCA!E54</f>
        <v>48211.95</v>
      </c>
      <c r="E1032" s="1">
        <v>0</v>
      </c>
      <c r="F1032" s="1">
        <v>0</v>
      </c>
      <c r="G1032" s="2">
        <f t="shared" si="22"/>
        <v>6641.8461200000002</v>
      </c>
      <c r="H1032" s="2">
        <f t="shared" si="19"/>
        <v>6.9999999999708962E-2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39123.980000000003</v>
      </c>
      <c r="D1033" s="1">
        <f>BILANCA!E55</f>
        <v>48211.95</v>
      </c>
      <c r="E1033" s="1">
        <v>0</v>
      </c>
      <c r="F1033" s="1">
        <v>0</v>
      </c>
      <c r="G1033" s="2">
        <f t="shared" si="22"/>
        <v>6777.3940000000002</v>
      </c>
      <c r="H1033" s="2">
        <f t="shared" si="19"/>
        <v>6.9999999999708962E-2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239012.29</v>
      </c>
      <c r="D1046" s="1">
        <f>BILANCA!E68</f>
        <v>269459.81000000006</v>
      </c>
      <c r="E1046" s="1">
        <v>0</v>
      </c>
      <c r="F1046" s="1">
        <v>0</v>
      </c>
      <c r="G1046" s="2">
        <f t="shared" si="22"/>
        <v>49009.710330000009</v>
      </c>
      <c r="H1046" s="2">
        <f t="shared" si="19"/>
        <v>0.47999999995226972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1018.57</v>
      </c>
      <c r="D1047" s="1">
        <f>BILANCA!E69</f>
        <v>220.05</v>
      </c>
      <c r="E1047" s="1">
        <v>0</v>
      </c>
      <c r="F1047" s="1">
        <v>0</v>
      </c>
      <c r="G1047" s="2">
        <f t="shared" si="22"/>
        <v>93.354880000000009</v>
      </c>
      <c r="H1047" s="2">
        <f t="shared" si="19"/>
        <v>0.47999999999996135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7.0000000000000007E-2</v>
      </c>
      <c r="D1048" s="1">
        <f>BILANCA!E70</f>
        <v>0.05</v>
      </c>
      <c r="E1048" s="1">
        <v>0</v>
      </c>
      <c r="F1048" s="1">
        <v>0</v>
      </c>
      <c r="G1048" s="2">
        <f t="shared" si="22"/>
        <v>1.1050000000000001E-2</v>
      </c>
      <c r="H1048" s="2">
        <f t="shared" si="19"/>
        <v>0.12000000000000001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7.0000000000000007E-2</v>
      </c>
      <c r="D1050" s="1">
        <f>BILANCA!E72</f>
        <v>0.05</v>
      </c>
      <c r="E1050" s="1">
        <v>0</v>
      </c>
      <c r="F1050" s="1">
        <v>0</v>
      </c>
      <c r="G1050" s="2">
        <f t="shared" si="22"/>
        <v>1.1390000000000001E-2</v>
      </c>
      <c r="H1050" s="2">
        <f t="shared" si="19"/>
        <v>0.12000000000000001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1018.5</v>
      </c>
      <c r="D1054" s="1">
        <f>BILANCA!E76</f>
        <v>220</v>
      </c>
      <c r="E1054" s="1">
        <v>0</v>
      </c>
      <c r="F1054" s="1">
        <v>0</v>
      </c>
      <c r="G1054" s="2">
        <f t="shared" si="22"/>
        <v>103.55349999999999</v>
      </c>
      <c r="H1054" s="2">
        <f t="shared" si="19"/>
        <v>0.5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6803.6</v>
      </c>
      <c r="D1056" s="1">
        <f>BILANCA!E78</f>
        <v>5826.41</v>
      </c>
      <c r="E1056" s="1">
        <v>0</v>
      </c>
      <c r="F1056" s="1">
        <v>0</v>
      </c>
      <c r="G1056" s="2">
        <f t="shared" si="22"/>
        <v>1347.3186599999999</v>
      </c>
      <c r="H1056" s="2">
        <f t="shared" si="19"/>
        <v>0.80999999999949068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1748.52</v>
      </c>
      <c r="D1060" s="1">
        <f>BILANCA!E82</f>
        <v>1748.52</v>
      </c>
      <c r="E1060" s="1">
        <v>0</v>
      </c>
      <c r="F1060" s="1">
        <v>0</v>
      </c>
      <c r="G1060" s="2">
        <f t="shared" si="22"/>
        <v>403.90812000000005</v>
      </c>
      <c r="H1060" s="2">
        <f t="shared" si="19"/>
        <v>0.96000000000003638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436.5</v>
      </c>
      <c r="D1061" s="1">
        <f>BILANCA!E83</f>
        <v>0</v>
      </c>
      <c r="E1061" s="1">
        <v>0</v>
      </c>
      <c r="F1061" s="1">
        <v>0</v>
      </c>
      <c r="G1061" s="2">
        <f t="shared" si="22"/>
        <v>34.046999999999997</v>
      </c>
      <c r="H1061" s="2">
        <f t="shared" si="19"/>
        <v>0.5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2148.7399999999998</v>
      </c>
      <c r="D1062" s="1">
        <f>BILANCA!E84</f>
        <v>2148.7399999999998</v>
      </c>
      <c r="E1062" s="1">
        <v>0</v>
      </c>
      <c r="F1062" s="1">
        <v>0</v>
      </c>
      <c r="G1062" s="2">
        <f t="shared" si="22"/>
        <v>509.25137999999993</v>
      </c>
      <c r="H1062" s="2">
        <f t="shared" si="19"/>
        <v>0.52000000000043656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2469.84</v>
      </c>
      <c r="D1064" s="1">
        <f>BILANCA!E86</f>
        <v>1929.15</v>
      </c>
      <c r="E1064" s="1">
        <v>0</v>
      </c>
      <c r="F1064" s="1">
        <v>0</v>
      </c>
      <c r="G1064" s="2">
        <f t="shared" si="22"/>
        <v>512.57934</v>
      </c>
      <c r="H1064" s="2">
        <f t="shared" si="19"/>
        <v>0.30999999999994543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166553.25</v>
      </c>
      <c r="D1124" s="1">
        <f>BILANCA!E146</f>
        <v>164879.82000000004</v>
      </c>
      <c r="E1124" s="1">
        <v>0</v>
      </c>
      <c r="F1124" s="1">
        <v>0</v>
      </c>
      <c r="G1124" s="2">
        <f t="shared" si="22"/>
        <v>69980.117490000004</v>
      </c>
      <c r="H1124" s="2">
        <f t="shared" si="23"/>
        <v>0.42999999996391125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5485.86</v>
      </c>
      <c r="D1127" s="1">
        <f>BILANCA!E149</f>
        <v>6122.92</v>
      </c>
      <c r="E1127" s="1">
        <v>0</v>
      </c>
      <c r="F1127" s="1">
        <v>0</v>
      </c>
      <c r="G1127" s="2">
        <f t="shared" si="22"/>
        <v>2553.3647999999998</v>
      </c>
      <c r="H1127" s="2">
        <f t="shared" si="23"/>
        <v>0.22000000000025466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5485.86</v>
      </c>
      <c r="D1133" s="1">
        <f>BILANCA!E155</f>
        <v>6122.92</v>
      </c>
      <c r="E1133" s="1">
        <v>0</v>
      </c>
      <c r="F1133" s="1">
        <v>0</v>
      </c>
      <c r="G1133" s="2">
        <f t="shared" si="22"/>
        <v>2659.7550000000001</v>
      </c>
      <c r="H1133" s="2">
        <f t="shared" si="23"/>
        <v>0.22000000000025466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880.49</v>
      </c>
      <c r="D1138" s="1">
        <f>BILANCA!E160</f>
        <v>1467.38</v>
      </c>
      <c r="E1138" s="1">
        <v>0</v>
      </c>
      <c r="F1138" s="1">
        <v>0</v>
      </c>
      <c r="G1138" s="2">
        <f t="shared" si="22"/>
        <v>591.36374999999998</v>
      </c>
      <c r="H1138" s="2">
        <f t="shared" si="23"/>
        <v>0.87000000000011823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160737.70000000001</v>
      </c>
      <c r="D1139" s="1">
        <f>BILANCA!E161</f>
        <v>157574.88</v>
      </c>
      <c r="E1139" s="1">
        <v>0</v>
      </c>
      <c r="F1139" s="1">
        <v>0</v>
      </c>
      <c r="G1139" s="2">
        <f t="shared" si="22"/>
        <v>74238.443759999995</v>
      </c>
      <c r="H1139" s="2">
        <f t="shared" si="23"/>
        <v>0.41999999998370185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550.79999999999995</v>
      </c>
      <c r="D1141" s="1">
        <f>BILANCA!E163</f>
        <v>285.36</v>
      </c>
      <c r="E1141" s="1">
        <v>0</v>
      </c>
      <c r="F1141" s="1">
        <v>0</v>
      </c>
      <c r="G1141" s="2">
        <f t="shared" si="22"/>
        <v>177.20015999999998</v>
      </c>
      <c r="H1141" s="2">
        <f t="shared" si="23"/>
        <v>0.56000000000005912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64636.87</v>
      </c>
      <c r="D1148" s="1">
        <f>BILANCA!E170</f>
        <v>98533.53</v>
      </c>
      <c r="E1148" s="1">
        <v>0</v>
      </c>
      <c r="F1148" s="1">
        <v>0</v>
      </c>
      <c r="G1148" s="2">
        <f t="shared" si="22"/>
        <v>43181.148450000001</v>
      </c>
      <c r="H1148" s="2">
        <f t="shared" si="23"/>
        <v>0.59999999999854481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64636.87</v>
      </c>
      <c r="D1151" s="1">
        <f>BILANCA!E173</f>
        <v>98533.53</v>
      </c>
      <c r="E1151" s="1">
        <v>0</v>
      </c>
      <c r="F1151" s="1">
        <v>0</v>
      </c>
      <c r="G1151" s="2">
        <f t="shared" si="22"/>
        <v>43966.260240000003</v>
      </c>
      <c r="H1151" s="2">
        <f t="shared" si="23"/>
        <v>0.59999999999854481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4617638.3499999996</v>
      </c>
      <c r="D1152" s="1">
        <f>BILANCA!E175</f>
        <v>5083812.17</v>
      </c>
      <c r="E1152" s="1">
        <v>0</v>
      </c>
      <c r="F1152" s="1">
        <v>0</v>
      </c>
      <c r="G1152" s="2">
        <f t="shared" si="22"/>
        <v>2498709.3946099998</v>
      </c>
      <c r="H1152" s="2">
        <f t="shared" si="23"/>
        <v>0.51999999955296516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133711.19</v>
      </c>
      <c r="D1153" s="1">
        <f>BILANCA!E176</f>
        <v>172412.55000000002</v>
      </c>
      <c r="E1153" s="1">
        <v>0</v>
      </c>
      <c r="F1153" s="1">
        <v>0</v>
      </c>
      <c r="G1153" s="2">
        <f t="shared" si="22"/>
        <v>81351.169300000009</v>
      </c>
      <c r="H1153" s="2">
        <f t="shared" si="23"/>
        <v>0.63999999998486601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126003.99</v>
      </c>
      <c r="D1154" s="1">
        <f>BILANCA!E177</f>
        <v>133780.01</v>
      </c>
      <c r="E1154" s="1">
        <v>0</v>
      </c>
      <c r="F1154" s="1">
        <v>0</v>
      </c>
      <c r="G1154" s="2">
        <f t="shared" si="22"/>
        <v>67299.445710000015</v>
      </c>
      <c r="H1154" s="2">
        <f t="shared" si="23"/>
        <v>2.0000000004074536E-2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99528.8</v>
      </c>
      <c r="D1155" s="1">
        <f>BILANCA!E178</f>
        <v>98948.05</v>
      </c>
      <c r="E1155" s="1">
        <v>0</v>
      </c>
      <c r="F1155" s="1">
        <v>0</v>
      </c>
      <c r="G1155" s="2">
        <f t="shared" si="22"/>
        <v>51157.082799999996</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23424.78</v>
      </c>
      <c r="D1156" s="1">
        <f>BILANCA!E179</f>
        <v>32014.400000000001</v>
      </c>
      <c r="E1156" s="1">
        <v>0</v>
      </c>
      <c r="F1156" s="1">
        <v>0</v>
      </c>
      <c r="G1156" s="2">
        <f t="shared" si="22"/>
        <v>15129.469339999998</v>
      </c>
      <c r="H1156" s="2">
        <f t="shared" si="23"/>
        <v>0.62000000000261934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30.22</v>
      </c>
      <c r="D1157" s="1">
        <f>BILANCA!E180</f>
        <v>51.8</v>
      </c>
      <c r="E1157" s="1">
        <v>0</v>
      </c>
      <c r="F1157" s="1">
        <v>0</v>
      </c>
      <c r="G1157" s="2">
        <f t="shared" si="22"/>
        <v>23.284679999999998</v>
      </c>
      <c r="H1157" s="2">
        <f t="shared" si="23"/>
        <v>0.42000000000000171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30.22</v>
      </c>
      <c r="D1160" s="1">
        <f>BILANCA!E183</f>
        <v>51.8</v>
      </c>
      <c r="E1160" s="1">
        <v>0</v>
      </c>
      <c r="F1160" s="1">
        <v>0</v>
      </c>
      <c r="G1160" s="2">
        <f t="shared" si="22"/>
        <v>23.686139999999998</v>
      </c>
      <c r="H1160" s="2">
        <f t="shared" si="23"/>
        <v>0.42000000000000171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3020.19</v>
      </c>
      <c r="D1165" s="1">
        <f>BILANCA!E188</f>
        <v>2765.76</v>
      </c>
      <c r="E1165" s="1">
        <v>0</v>
      </c>
      <c r="F1165" s="1">
        <v>0</v>
      </c>
      <c r="G1165" s="2">
        <f t="shared" si="22"/>
        <v>1556.41122</v>
      </c>
      <c r="H1165" s="2">
        <f t="shared" si="23"/>
        <v>0.42999999999983629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2217.75</v>
      </c>
      <c r="D1166" s="1">
        <f>BILANCA!E189</f>
        <v>28809.439999999999</v>
      </c>
      <c r="E1166" s="1">
        <v>0</v>
      </c>
      <c r="F1166" s="1">
        <v>0</v>
      </c>
      <c r="G1166" s="2">
        <f t="shared" si="22"/>
        <v>10950.103289999999</v>
      </c>
      <c r="H1166" s="2">
        <f t="shared" si="23"/>
        <v>0.68999999999869033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5489.45</v>
      </c>
      <c r="D1211" s="1">
        <f>BILANCA!E234</f>
        <v>9823.1</v>
      </c>
      <c r="E1211" s="1">
        <v>0</v>
      </c>
      <c r="F1211" s="1">
        <v>0</v>
      </c>
      <c r="G1211" s="2">
        <f t="shared" si="22"/>
        <v>5730.9282000000003</v>
      </c>
      <c r="H1211" s="2">
        <f t="shared" si="23"/>
        <v>0.5500000000001819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5489.45</v>
      </c>
      <c r="D1212" s="1">
        <f>BILANCA!E235</f>
        <v>9823.1</v>
      </c>
      <c r="E1212" s="1">
        <v>0</v>
      </c>
      <c r="F1212" s="1">
        <v>0</v>
      </c>
      <c r="G1212" s="2">
        <f t="shared" si="22"/>
        <v>5756.0638500000005</v>
      </c>
      <c r="H1212" s="2">
        <f t="shared" si="23"/>
        <v>0.5500000000001819</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4483927.1599999992</v>
      </c>
      <c r="D1214" s="1">
        <f>BILANCA!E237</f>
        <v>4911399.62</v>
      </c>
      <c r="E1214" s="1">
        <v>0</v>
      </c>
      <c r="F1214" s="1">
        <v>0</v>
      </c>
      <c r="G1214" s="2">
        <f t="shared" si="22"/>
        <v>3304853.7983999997</v>
      </c>
      <c r="H1214" s="2">
        <f t="shared" si="23"/>
        <v>0.53999999910593033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4378626.0599999996</v>
      </c>
      <c r="D1215" s="1">
        <f>BILANCA!E238</f>
        <v>4814352.3499999996</v>
      </c>
      <c r="E1215" s="1">
        <v>0</v>
      </c>
      <c r="F1215" s="1">
        <v>0</v>
      </c>
      <c r="G1215" s="2">
        <f t="shared" si="22"/>
        <v>3249700.7363200001</v>
      </c>
      <c r="H1215" s="2">
        <f t="shared" si="23"/>
        <v>0.40999999921768904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4378626.0599999996</v>
      </c>
      <c r="D1216" s="1">
        <f>BILANCA!E239</f>
        <v>4814352.3499999996</v>
      </c>
      <c r="E1216" s="1">
        <v>0</v>
      </c>
      <c r="F1216" s="1">
        <v>0</v>
      </c>
      <c r="G1216" s="2">
        <f t="shared" si="22"/>
        <v>3263708.0670799999</v>
      </c>
      <c r="H1216" s="2">
        <f t="shared" si="23"/>
        <v>0.40999999921768904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3405875.05</v>
      </c>
      <c r="D1217" s="1">
        <f>BILANCA!E240</f>
        <v>3486330.68</v>
      </c>
      <c r="E1217" s="1">
        <v>0</v>
      </c>
      <c r="F1217" s="1">
        <v>0</v>
      </c>
      <c r="G1217" s="2">
        <f t="shared" si="22"/>
        <v>2428577.51994</v>
      </c>
      <c r="H1217" s="2">
        <f t="shared" si="23"/>
        <v>0.36999999964609742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972751.01</v>
      </c>
      <c r="D1218" s="1">
        <f>BILANCA!E241</f>
        <v>1328021.67</v>
      </c>
      <c r="E1218" s="1">
        <v>0</v>
      </c>
      <c r="F1218" s="1">
        <v>0</v>
      </c>
      <c r="G1218" s="2">
        <f t="shared" si="22"/>
        <v>852766.67224999983</v>
      </c>
      <c r="H1218" s="2">
        <f t="shared" si="23"/>
        <v>0.34000000008381903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99485.549999999988</v>
      </c>
      <c r="D1222" s="1">
        <f>BILANCA!E245</f>
        <v>89742.329999999987</v>
      </c>
      <c r="E1222" s="1">
        <v>0</v>
      </c>
      <c r="F1222" s="1">
        <v>0</v>
      </c>
      <c r="G1222" s="2">
        <f t="shared" si="22"/>
        <v>66673.880189999996</v>
      </c>
      <c r="H1222" s="2">
        <f t="shared" si="23"/>
        <v>0.77999999999883585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144920.84</v>
      </c>
      <c r="D1223" s="1">
        <f>BILANCA!E246</f>
        <v>130541.93</v>
      </c>
      <c r="E1223" s="1">
        <v>0</v>
      </c>
      <c r="F1223" s="1">
        <v>0</v>
      </c>
      <c r="G1223" s="2">
        <f t="shared" si="22"/>
        <v>97441.127999999997</v>
      </c>
      <c r="H1223" s="2">
        <f t="shared" si="23"/>
        <v>0.23000000001047738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144920.84</v>
      </c>
      <c r="D1224" s="1">
        <f>BILANCA!E247</f>
        <v>130541.93</v>
      </c>
      <c r="E1224" s="1">
        <v>0</v>
      </c>
      <c r="F1224" s="1">
        <v>0</v>
      </c>
      <c r="G1224" s="2">
        <f t="shared" si="22"/>
        <v>97847.132699999987</v>
      </c>
      <c r="H1224" s="2">
        <f t="shared" si="23"/>
        <v>0.23000000001047738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45435.29</v>
      </c>
      <c r="D1227" s="1">
        <f>BILANCA!E250</f>
        <v>40799.599999999999</v>
      </c>
      <c r="E1227" s="1">
        <v>0</v>
      </c>
      <c r="F1227" s="1">
        <v>0</v>
      </c>
      <c r="G1227" s="2">
        <f t="shared" si="22"/>
        <v>30996.415560000001</v>
      </c>
      <c r="H1227" s="2">
        <f t="shared" si="23"/>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45435.29</v>
      </c>
      <c r="D1229" s="1">
        <f>BILANCA!E252</f>
        <v>40799.599999999999</v>
      </c>
      <c r="E1229" s="1">
        <v>0</v>
      </c>
      <c r="F1229" s="1">
        <v>0</v>
      </c>
      <c r="G1229" s="2">
        <f t="shared" si="22"/>
        <v>31250.484540000001</v>
      </c>
      <c r="H1229" s="2">
        <f t="shared" si="23"/>
        <v>0.69000000000232831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5815.55</v>
      </c>
      <c r="D1232" s="1">
        <f>BILANCA!E255</f>
        <v>7304.94</v>
      </c>
      <c r="E1232" s="1">
        <v>0</v>
      </c>
      <c r="F1232" s="1">
        <v>0</v>
      </c>
      <c r="G1232" s="2">
        <f t="shared" si="22"/>
        <v>5085.9320699999998</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39483.97</v>
      </c>
      <c r="D1236" s="1">
        <f>BILANCA!E259</f>
        <v>112755.65</v>
      </c>
      <c r="E1236" s="1">
        <v>0</v>
      </c>
      <c r="F1236" s="1">
        <v>0</v>
      </c>
      <c r="G1236" s="2">
        <f t="shared" si="22"/>
        <v>67043.803310000003</v>
      </c>
      <c r="H1236" s="2">
        <f t="shared" si="23"/>
        <v>0.38000000000465661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39483.97</v>
      </c>
      <c r="D1237" s="1">
        <f>BILANCA!E260</f>
        <v>112755.65</v>
      </c>
      <c r="E1237" s="1">
        <v>0</v>
      </c>
      <c r="F1237" s="1">
        <v>0</v>
      </c>
      <c r="G1237" s="2">
        <f t="shared" si="22"/>
        <v>67308.798580000002</v>
      </c>
      <c r="H1237" s="2">
        <f t="shared" si="23"/>
        <v>0.38000000000465661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5485.86</v>
      </c>
      <c r="D1240" s="1">
        <f>BILANCA!E264</f>
        <v>6841.95</v>
      </c>
      <c r="E1240" s="1">
        <v>0</v>
      </c>
      <c r="F1240" s="1">
        <v>0</v>
      </c>
      <c r="G1240" s="2">
        <f t="shared" si="22"/>
        <v>4926.6283199999998</v>
      </c>
      <c r="H1240" s="2">
        <f t="shared" si="23"/>
        <v>0.19000000000050932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161618.19</v>
      </c>
      <c r="D1241" s="1">
        <f>BILANCA!E265</f>
        <v>158323.23000000001</v>
      </c>
      <c r="E1241" s="1">
        <v>0</v>
      </c>
      <c r="F1241" s="1">
        <v>0</v>
      </c>
      <c r="G1241" s="2">
        <f t="shared" si="22"/>
        <v>123392.27970000001</v>
      </c>
      <c r="H1241" s="2">
        <f t="shared" si="23"/>
        <v>0.42000000001280569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1971.22</v>
      </c>
      <c r="D1244" s="1">
        <f>BILANCA!E268</f>
        <v>1698.91</v>
      </c>
      <c r="E1244" s="1">
        <v>0</v>
      </c>
      <c r="F1244" s="1">
        <v>0</v>
      </c>
      <c r="G1244" s="2">
        <f t="shared" si="24"/>
        <v>1401.3194400000002</v>
      </c>
      <c r="H1244" s="2">
        <f t="shared" si="23"/>
        <v>0.30999999999994543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131.26</v>
      </c>
      <c r="D1245" s="1">
        <f>BILANCA!E269</f>
        <v>88.13</v>
      </c>
      <c r="E1245" s="1">
        <v>0</v>
      </c>
      <c r="F1245" s="1">
        <v>0</v>
      </c>
      <c r="G1245" s="2">
        <f t="shared" si="24"/>
        <v>80.570239999999998</v>
      </c>
      <c r="H1245" s="2">
        <f t="shared" si="23"/>
        <v>0.38999999999998636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367.36</v>
      </c>
      <c r="D1247" s="1">
        <f>BILANCA!E271</f>
        <v>142.11000000000001</v>
      </c>
      <c r="E1247" s="1">
        <v>0</v>
      </c>
      <c r="F1247" s="1">
        <v>0</v>
      </c>
      <c r="G1247" s="2">
        <f t="shared" si="24"/>
        <v>172.01712000000003</v>
      </c>
      <c r="H1247" s="2">
        <f t="shared" si="23"/>
        <v>0.47000000000002728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160737.70000000001</v>
      </c>
      <c r="D1262" s="1">
        <f>BILANCA!E286</f>
        <v>0</v>
      </c>
      <c r="E1262" s="1">
        <v>0</v>
      </c>
      <c r="F1262" s="1">
        <v>0</v>
      </c>
      <c r="G1262" s="2">
        <f t="shared" si="24"/>
        <v>44845.818300000006</v>
      </c>
      <c r="H1262" s="2">
        <f t="shared" si="23"/>
        <v>0.29999999998835847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5809.33</v>
      </c>
      <c r="D1263" s="1">
        <f>BILANCA!E287</f>
        <v>11457.64</v>
      </c>
      <c r="E1263" s="1">
        <v>0</v>
      </c>
      <c r="F1263" s="1">
        <v>0</v>
      </c>
      <c r="G1263" s="2">
        <f t="shared" si="24"/>
        <v>8042.8908000000001</v>
      </c>
      <c r="H1263" s="2">
        <f t="shared" si="23"/>
        <v>0.69000000000050932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120194.66</v>
      </c>
      <c r="D1264" s="1">
        <f>BILANCA!E288</f>
        <v>122322.37</v>
      </c>
      <c r="E1264" s="1">
        <v>0</v>
      </c>
      <c r="F1264" s="1">
        <v>0</v>
      </c>
      <c r="G1264" s="2">
        <f t="shared" si="24"/>
        <v>102519.8714</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6996.31</v>
      </c>
      <c r="E1265" s="1">
        <v>0</v>
      </c>
      <c r="F1265" s="1">
        <v>0</v>
      </c>
      <c r="G1265" s="2">
        <f t="shared" si="24"/>
        <v>3945.9188399999998</v>
      </c>
      <c r="H1265" s="2">
        <f t="shared" si="23"/>
        <v>0.31000000000040018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2217.75</v>
      </c>
      <c r="D1266" s="1">
        <f>BILANCA!E290</f>
        <v>21813.13</v>
      </c>
      <c r="E1266" s="1">
        <v>0</v>
      </c>
      <c r="F1266" s="1">
        <v>0</v>
      </c>
      <c r="G1266" s="2">
        <f t="shared" si="24"/>
        <v>12973.85483</v>
      </c>
      <c r="H1266" s="2">
        <f t="shared" si="23"/>
        <v>0.38000000000101863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17.75</v>
      </c>
      <c r="D1271" s="1">
        <f>BILANCA!E295</f>
        <v>19.03</v>
      </c>
      <c r="E1271" s="1">
        <v>0</v>
      </c>
      <c r="F1271" s="1">
        <v>0</v>
      </c>
      <c r="G1271" s="2">
        <f t="shared" si="24"/>
        <v>16.07328</v>
      </c>
      <c r="H1271" s="2">
        <f t="shared" si="23"/>
        <v>0.28000000000000114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1138.08</v>
      </c>
      <c r="D1273" s="1">
        <f>BILANCA!E297</f>
        <v>1138.08</v>
      </c>
      <c r="E1273" s="1">
        <v>0</v>
      </c>
      <c r="F1273" s="1">
        <v>0</v>
      </c>
      <c r="G1273" s="2">
        <f t="shared" si="24"/>
        <v>990.12959999999987</v>
      </c>
      <c r="H1273" s="2">
        <f t="shared" si="23"/>
        <v>0.15999999999985448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1864.36</v>
      </c>
      <c r="D1278" s="1">
        <f>BILANCA!E302</f>
        <v>1601.65</v>
      </c>
      <c r="E1278" s="1">
        <v>0</v>
      </c>
      <c r="F1278" s="1">
        <v>0</v>
      </c>
      <c r="G1278" s="2">
        <f t="shared" si="24"/>
        <v>1494.9596999999999</v>
      </c>
      <c r="H1278" s="2">
        <f t="shared" si="23"/>
        <v>0.70999999999980901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1785831.05</v>
      </c>
      <c r="D1401" s="1">
        <f>'RAS-funkcijski'!E107</f>
        <v>2201285.75</v>
      </c>
      <c r="E1401" s="1">
        <v>0</v>
      </c>
      <c r="F1401" s="1">
        <v>0</v>
      </c>
      <c r="G1401" s="2">
        <f t="shared" si="24"/>
        <v>637405.46265</v>
      </c>
      <c r="H1401" s="2">
        <f t="shared" si="27"/>
        <v>0.30000000004656613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1785831.05</v>
      </c>
      <c r="D1403" s="1">
        <f>'RAS-funkcijski'!E109</f>
        <v>2201285.75</v>
      </c>
      <c r="E1403" s="1">
        <v>0</v>
      </c>
      <c r="F1403" s="1">
        <v>0</v>
      </c>
      <c r="G1403" s="2">
        <f t="shared" si="24"/>
        <v>649782.26775</v>
      </c>
      <c r="H1403" s="2">
        <f t="shared" si="27"/>
        <v>0.30000000004656613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1785831.05</v>
      </c>
      <c r="D1435" s="13">
        <f>'RAS-funkcijski'!E141</f>
        <v>2201285.75</v>
      </c>
      <c r="E1435" s="13">
        <v>0</v>
      </c>
      <c r="F1435" s="13">
        <v>0</v>
      </c>
      <c r="G1435" s="14">
        <f t="shared" si="24"/>
        <v>847811.14935000008</v>
      </c>
      <c r="H1435" s="14">
        <f t="shared" si="27"/>
        <v>0.30000000004656613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14750</v>
      </c>
      <c r="D1436" s="6">
        <f>'P-VRIO'!E5</f>
        <v>0</v>
      </c>
      <c r="E1436" s="6">
        <v>0</v>
      </c>
      <c r="F1436" s="6">
        <v>0</v>
      </c>
      <c r="G1436" s="7">
        <f t="shared" si="24"/>
        <v>14.75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14750</v>
      </c>
      <c r="D1453" s="1">
        <f>'P-VRIO'!E22</f>
        <v>0</v>
      </c>
      <c r="E1453" s="1">
        <v>0</v>
      </c>
      <c r="F1453" s="1">
        <v>0</v>
      </c>
      <c r="G1453" s="2">
        <f t="shared" si="24"/>
        <v>265.5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14750</v>
      </c>
      <c r="D1454" s="1">
        <f>'P-VRIO'!E23</f>
        <v>0</v>
      </c>
      <c r="E1454" s="1">
        <v>0</v>
      </c>
      <c r="F1454" s="1">
        <v>0</v>
      </c>
      <c r="G1454" s="2">
        <f t="shared" si="24"/>
        <v>280.25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14750</v>
      </c>
      <c r="D1456" s="1">
        <f>'P-VRIO'!E25</f>
        <v>0</v>
      </c>
      <c r="E1456" s="1">
        <v>0</v>
      </c>
      <c r="F1456" s="1">
        <v>0</v>
      </c>
      <c r="G1456" s="2">
        <f t="shared" si="24"/>
        <v>309.75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128221.74</v>
      </c>
      <c r="D1480" s="6"/>
      <c r="E1480" s="6">
        <v>0</v>
      </c>
      <c r="F1480" s="6">
        <v>0</v>
      </c>
      <c r="G1480" s="7">
        <f t="shared" ref="G1480:G1580" si="34">B1480/1000*C1480</f>
        <v>128.22174000000001</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2245218.96</v>
      </c>
      <c r="D1481" s="1">
        <v>0</v>
      </c>
      <c r="E1481" s="1">
        <v>0</v>
      </c>
      <c r="F1481" s="1">
        <v>0</v>
      </c>
      <c r="G1481" s="2">
        <f t="shared" si="34"/>
        <v>4490.4379200000003</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41141.269999999997</v>
      </c>
      <c r="D1482" s="1">
        <v>0</v>
      </c>
      <c r="E1482" s="1">
        <v>0</v>
      </c>
      <c r="F1482" s="1">
        <v>0</v>
      </c>
      <c r="G1482" s="2">
        <f t="shared" si="34"/>
        <v>123.42380999999999</v>
      </c>
      <c r="H1482" s="2">
        <f t="shared" si="35"/>
        <v>0.26999999999679858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1649098.71</v>
      </c>
      <c r="D1483" s="1">
        <v>0</v>
      </c>
      <c r="E1483" s="1">
        <v>0</v>
      </c>
      <c r="F1483" s="1">
        <v>0</v>
      </c>
      <c r="G1483" s="2">
        <f t="shared" si="34"/>
        <v>6596.3948399999999</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1212150.78</v>
      </c>
      <c r="D1484" s="1">
        <v>0</v>
      </c>
      <c r="E1484" s="1">
        <v>0</v>
      </c>
      <c r="F1484" s="1">
        <v>0</v>
      </c>
      <c r="G1484" s="2">
        <f t="shared" si="34"/>
        <v>6060.7539000000006</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429954.97</v>
      </c>
      <c r="D1485" s="1">
        <v>0</v>
      </c>
      <c r="E1485" s="1">
        <v>0</v>
      </c>
      <c r="F1485" s="1">
        <v>0</v>
      </c>
      <c r="G1485" s="2">
        <f t="shared" si="34"/>
        <v>2579.72982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1789.3</v>
      </c>
      <c r="D1486" s="1">
        <v>0</v>
      </c>
      <c r="E1486" s="1">
        <v>0</v>
      </c>
      <c r="F1486" s="1">
        <v>0</v>
      </c>
      <c r="G1486" s="2">
        <f t="shared" si="34"/>
        <v>12.5251</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5203.66</v>
      </c>
      <c r="D1491" s="1">
        <v>0</v>
      </c>
      <c r="E1491" s="1">
        <v>0</v>
      </c>
      <c r="F1491" s="1">
        <v>0</v>
      </c>
      <c r="G1491" s="2">
        <f t="shared" si="34"/>
        <v>62.443919999999999</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554978.98</v>
      </c>
      <c r="D1492" s="1">
        <v>0</v>
      </c>
      <c r="E1492" s="1">
        <v>0</v>
      </c>
      <c r="F1492" s="1">
        <v>0</v>
      </c>
      <c r="G1492" s="2">
        <f t="shared" si="34"/>
        <v>7214.7267399999992</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2210851.25</v>
      </c>
      <c r="D1499" s="1">
        <v>0</v>
      </c>
      <c r="E1499" s="1">
        <v>0</v>
      </c>
      <c r="F1499" s="1">
        <v>0</v>
      </c>
      <c r="G1499" s="2">
        <f t="shared" si="34"/>
        <v>44217.025000000001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42550.879999999997</v>
      </c>
      <c r="D1500" s="1">
        <v>0</v>
      </c>
      <c r="E1500" s="1">
        <v>0</v>
      </c>
      <c r="F1500" s="1">
        <v>0</v>
      </c>
      <c r="G1500" s="2">
        <f t="shared" si="34"/>
        <v>893.56848000000002</v>
      </c>
      <c r="H1500" s="2">
        <f t="shared" si="35"/>
        <v>0.12000000000261934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1639913.0799999998</v>
      </c>
      <c r="D1501" s="1">
        <v>0</v>
      </c>
      <c r="E1501" s="1">
        <v>0</v>
      </c>
      <c r="F1501" s="1">
        <v>0</v>
      </c>
      <c r="G1501" s="2">
        <f t="shared" si="34"/>
        <v>36078.087759999995</v>
      </c>
      <c r="H1501" s="2">
        <f t="shared" si="35"/>
        <v>7.9999999841675162E-2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1211939.1200000001</v>
      </c>
      <c r="D1502" s="1">
        <v>0</v>
      </c>
      <c r="E1502" s="1">
        <v>0</v>
      </c>
      <c r="F1502" s="1">
        <v>0</v>
      </c>
      <c r="G1502" s="2">
        <f t="shared" si="34"/>
        <v>27874.599760000001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421010.86</v>
      </c>
      <c r="D1503" s="1">
        <v>0</v>
      </c>
      <c r="E1503" s="1">
        <v>0</v>
      </c>
      <c r="F1503" s="1">
        <v>0</v>
      </c>
      <c r="G1503" s="2">
        <f t="shared" si="34"/>
        <v>10104.26064</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1767.72</v>
      </c>
      <c r="D1504" s="1">
        <v>0</v>
      </c>
      <c r="E1504" s="1">
        <v>0</v>
      </c>
      <c r="F1504" s="1">
        <v>0</v>
      </c>
      <c r="G1504" s="2">
        <f t="shared" si="34"/>
        <v>44.193000000000005</v>
      </c>
      <c r="H1504" s="2">
        <f t="shared" si="35"/>
        <v>0.27999999999997272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5195.38</v>
      </c>
      <c r="D1509" s="1">
        <v>0</v>
      </c>
      <c r="E1509" s="1">
        <v>0</v>
      </c>
      <c r="F1509" s="1">
        <v>0</v>
      </c>
      <c r="G1509" s="2">
        <f t="shared" si="34"/>
        <v>155.8614</v>
      </c>
      <c r="H1509" s="2">
        <f t="shared" si="35"/>
        <v>0.38000000000010914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528387.29</v>
      </c>
      <c r="D1510" s="1">
        <v>0</v>
      </c>
      <c r="E1510" s="1">
        <v>0</v>
      </c>
      <c r="F1510" s="1">
        <v>0</v>
      </c>
      <c r="G1510" s="2">
        <f t="shared" si="34"/>
        <v>16380.005990000001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162589.45000000019</v>
      </c>
      <c r="D1517" s="1">
        <v>0</v>
      </c>
      <c r="E1517" s="1">
        <v>0</v>
      </c>
      <c r="F1517" s="1">
        <v>0</v>
      </c>
      <c r="G1517" s="2">
        <f t="shared" si="34"/>
        <v>6178.3991000000069</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18453.95</v>
      </c>
      <c r="D1518" s="1">
        <v>0</v>
      </c>
      <c r="E1518" s="1">
        <v>0</v>
      </c>
      <c r="F1518" s="1">
        <v>0</v>
      </c>
      <c r="G1518" s="2">
        <f t="shared" si="34"/>
        <v>719.70405000000005</v>
      </c>
      <c r="H1518" s="2">
        <f t="shared" si="35"/>
        <v>4.9999999999272404E-2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1601.65</v>
      </c>
      <c r="D1519" s="1">
        <v>0</v>
      </c>
      <c r="E1519" s="1">
        <v>0</v>
      </c>
      <c r="F1519" s="1">
        <v>0</v>
      </c>
      <c r="G1519" s="2">
        <f t="shared" si="34"/>
        <v>64.066000000000003</v>
      </c>
      <c r="H1519" s="2">
        <f t="shared" si="35"/>
        <v>0.34999999999990905</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1455.41</v>
      </c>
      <c r="D1520" s="1">
        <v>0</v>
      </c>
      <c r="E1520" s="1">
        <v>0</v>
      </c>
      <c r="F1520" s="1">
        <v>0</v>
      </c>
      <c r="G1520" s="2">
        <f t="shared" si="34"/>
        <v>59.671810000000008</v>
      </c>
      <c r="H1520" s="2">
        <f t="shared" si="35"/>
        <v>0.41000000000008185</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146.24</v>
      </c>
      <c r="D1521" s="1">
        <v>0</v>
      </c>
      <c r="E1521" s="1">
        <v>0</v>
      </c>
      <c r="F1521" s="1">
        <v>0</v>
      </c>
      <c r="G1521" s="2">
        <f t="shared" si="34"/>
        <v>6.1420800000000009</v>
      </c>
      <c r="H1521" s="2">
        <f t="shared" si="35"/>
        <v>0.24000000000000909</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9855.9900000000016</v>
      </c>
      <c r="D1524" s="1">
        <v>0</v>
      </c>
      <c r="E1524" s="1">
        <v>0</v>
      </c>
      <c r="F1524" s="1">
        <v>0</v>
      </c>
      <c r="G1524" s="2">
        <f t="shared" si="34"/>
        <v>443.51955000000004</v>
      </c>
      <c r="H1524" s="2">
        <f t="shared" si="35"/>
        <v>9.9999999983992893E-3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4124.29</v>
      </c>
      <c r="D1525" s="1">
        <v>0</v>
      </c>
      <c r="E1525" s="1">
        <v>0</v>
      </c>
      <c r="F1525" s="1">
        <v>0</v>
      </c>
      <c r="G1525" s="2">
        <f t="shared" si="34"/>
        <v>189.71734000000001</v>
      </c>
      <c r="H1525" s="2">
        <f t="shared" si="35"/>
        <v>0.28999999999996362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4124.29</v>
      </c>
      <c r="D1526" s="1">
        <v>0</v>
      </c>
      <c r="E1526" s="1">
        <v>0</v>
      </c>
      <c r="F1526" s="1">
        <v>0</v>
      </c>
      <c r="G1526" s="2">
        <f t="shared" si="34"/>
        <v>193.84163000000001</v>
      </c>
      <c r="H1526" s="2">
        <f t="shared" si="35"/>
        <v>0.28999999999996362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4567.59</v>
      </c>
      <c r="D1530" s="1">
        <v>0</v>
      </c>
      <c r="E1530" s="1">
        <v>0</v>
      </c>
      <c r="F1530" s="1">
        <v>0</v>
      </c>
      <c r="G1530" s="2">
        <f t="shared" si="34"/>
        <v>232.94709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4567.59</v>
      </c>
      <c r="D1531" s="1">
        <v>0</v>
      </c>
      <c r="E1531" s="1">
        <v>0</v>
      </c>
      <c r="F1531" s="1">
        <v>0</v>
      </c>
      <c r="G1531" s="2">
        <f t="shared" si="34"/>
        <v>237.51468</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1164.1099999999999</v>
      </c>
      <c r="D1540" s="1">
        <v>0</v>
      </c>
      <c r="E1540" s="1">
        <v>0</v>
      </c>
      <c r="F1540" s="1">
        <v>0</v>
      </c>
      <c r="G1540" s="2">
        <f t="shared" si="34"/>
        <v>71.010709999999989</v>
      </c>
      <c r="H1540" s="2">
        <f t="shared" si="35"/>
        <v>0.10999999999989996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1164.1099999999999</v>
      </c>
      <c r="D1541" s="1">
        <v>0</v>
      </c>
      <c r="E1541" s="1">
        <v>0</v>
      </c>
      <c r="F1541" s="1">
        <v>0</v>
      </c>
      <c r="G1541" s="2">
        <f t="shared" si="34"/>
        <v>72.174819999999997</v>
      </c>
      <c r="H1541" s="2">
        <f t="shared" si="35"/>
        <v>0.10999999999989996</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6996.31</v>
      </c>
      <c r="D1565" s="1">
        <v>0</v>
      </c>
      <c r="E1565" s="1">
        <v>0</v>
      </c>
      <c r="F1565" s="1">
        <v>0</v>
      </c>
      <c r="G1565" s="2">
        <f t="shared" si="34"/>
        <v>601.68265999999994</v>
      </c>
      <c r="H1565" s="2">
        <f t="shared" si="35"/>
        <v>0.31000000000040018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6996.31</v>
      </c>
      <c r="D1567" s="1">
        <v>0</v>
      </c>
      <c r="E1567" s="1">
        <v>0</v>
      </c>
      <c r="F1567" s="1">
        <v>0</v>
      </c>
      <c r="G1567" s="2">
        <f t="shared" si="34"/>
        <v>615.67528000000004</v>
      </c>
      <c r="H1567" s="2">
        <f t="shared" si="35"/>
        <v>0.31000000000040018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144135.5</v>
      </c>
      <c r="D1576" s="1">
        <v>0</v>
      </c>
      <c r="E1576" s="1">
        <v>0</v>
      </c>
      <c r="F1576" s="1">
        <v>0</v>
      </c>
      <c r="G1576" s="2">
        <f t="shared" si="34"/>
        <v>13981.1435</v>
      </c>
      <c r="H1576" s="2">
        <f t="shared" si="35"/>
        <v>0.5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453.15</v>
      </c>
      <c r="D1577" s="1">
        <v>0</v>
      </c>
      <c r="E1577" s="1">
        <v>0</v>
      </c>
      <c r="F1577" s="1">
        <v>0</v>
      </c>
      <c r="G1577" s="2">
        <f t="shared" si="34"/>
        <v>44.408699999999996</v>
      </c>
      <c r="H1577" s="2">
        <f t="shared" si="35"/>
        <v>0.14999999999997726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121869.22</v>
      </c>
      <c r="D1578" s="1">
        <v>0</v>
      </c>
      <c r="E1578" s="1">
        <v>0</v>
      </c>
      <c r="F1578" s="1">
        <v>0</v>
      </c>
      <c r="G1578" s="2">
        <f t="shared" si="34"/>
        <v>12065.05278</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21813.13</v>
      </c>
      <c r="D1579" s="1">
        <v>0</v>
      </c>
      <c r="E1579" s="1">
        <v>0</v>
      </c>
      <c r="F1579" s="1">
        <v>0</v>
      </c>
      <c r="G1579" s="2">
        <f t="shared" si="34"/>
        <v>2181.3130000000001</v>
      </c>
      <c r="H1579" s="2">
        <f t="shared" si="35"/>
        <v>0.13000000000101863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31075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1781061.4000000001</v>
      </c>
      <c r="I16" s="170">
        <f>'PR-RAS'!E6</f>
        <v>2191542.5300000003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1557920.6199999999</v>
      </c>
      <c r="I17" s="170">
        <f>'PR-RAS'!E151</f>
        <v>1627150.0299999998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99485.550000000309</v>
      </c>
      <c r="I18" s="170">
        <f>'PR-RAS'!E645</f>
        <v>89742.330000000264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4378626.0599999996</v>
      </c>
      <c r="I20" s="173">
        <f>BILANCA!E7</f>
        <v>4814352.3599999994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239012.29</v>
      </c>
      <c r="I21" s="175">
        <f>BILANCA!E68</f>
        <v>269459.81000000006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133711.19</v>
      </c>
      <c r="I22" s="175">
        <f>BILANCA!E176</f>
        <v>172412.55000000002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4483927.1599999992</v>
      </c>
      <c r="I23" s="177">
        <f>BILANCA!E237</f>
        <v>4911399.62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1785831.05</v>
      </c>
      <c r="I28" s="179">
        <f>'RAS-funkcijski'!E141</f>
        <v>2201285.75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14750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14750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128221.74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162589.45000000019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18453.95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144135.5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C645" sqref="C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1781061.4000000001</v>
      </c>
      <c r="E6" s="51">
        <f>E7+E44+E50+E82+E106+E124+E133+E139</f>
        <v>2191542.5300000003</v>
      </c>
      <c r="F6" s="52">
        <f t="shared" ref="F6:F131" si="0">IF(D6&lt;&gt;0,IF(E6/D6&gt;=100,"&gt;&gt;100",E6/D6*100),"-")</f>
        <v>123.04699489865986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396489.48</v>
      </c>
      <c r="E50" s="51">
        <f>E51+E54+E59+E62+E65+E68+E71+E74+E77</f>
        <v>494215.04000000004</v>
      </c>
      <c r="F50" s="52">
        <f t="shared" si="0"/>
        <v>124.64770565917664</v>
      </c>
    </row>
    <row r="51" spans="1:6" ht="12.75" customHeight="1" x14ac:dyDescent="0.2">
      <c r="A51" s="53">
        <v>631</v>
      </c>
      <c r="B51" s="86" t="s">
        <v>148</v>
      </c>
      <c r="C51" s="50" t="s">
        <v>149</v>
      </c>
      <c r="D51" s="51">
        <f t="shared" ref="D51:E51" si="10">D52+D53</f>
        <v>35166.230000000003</v>
      </c>
      <c r="E51" s="51">
        <f t="shared" si="10"/>
        <v>24337.64</v>
      </c>
      <c r="F51" s="52">
        <f t="shared" si="0"/>
        <v>69.207418594486796</v>
      </c>
    </row>
    <row r="52" spans="1:6" ht="12.75" customHeight="1" x14ac:dyDescent="0.2">
      <c r="A52" s="53">
        <v>6311</v>
      </c>
      <c r="B52" s="86" t="s">
        <v>150</v>
      </c>
      <c r="C52" s="50" t="s">
        <v>151</v>
      </c>
      <c r="D52" s="242">
        <v>14459.35</v>
      </c>
      <c r="E52" s="242">
        <v>11849.9</v>
      </c>
      <c r="F52" s="52">
        <f t="shared" si="0"/>
        <v>81.95319983263424</v>
      </c>
    </row>
    <row r="53" spans="1:6" ht="12.75" customHeight="1" x14ac:dyDescent="0.2">
      <c r="A53" s="53">
        <v>6312</v>
      </c>
      <c r="B53" s="86" t="s">
        <v>152</v>
      </c>
      <c r="C53" s="50" t="s">
        <v>153</v>
      </c>
      <c r="D53" s="242">
        <v>20706.88</v>
      </c>
      <c r="E53" s="242">
        <v>12487.74</v>
      </c>
      <c r="F53" s="52">
        <f t="shared" si="0"/>
        <v>60.307202243891879</v>
      </c>
    </row>
    <row r="54" spans="1:6" ht="24" x14ac:dyDescent="0.2">
      <c r="A54" s="53">
        <v>632</v>
      </c>
      <c r="B54" s="86" t="s">
        <v>154</v>
      </c>
      <c r="C54" s="50" t="s">
        <v>155</v>
      </c>
      <c r="D54" s="51">
        <f t="shared" ref="D54:E54" si="11">SUM(D55:D58)</f>
        <v>28625.38</v>
      </c>
      <c r="E54" s="51">
        <f t="shared" si="11"/>
        <v>6497</v>
      </c>
      <c r="F54" s="52">
        <f t="shared" si="0"/>
        <v>22.696641931041615</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28625.38</v>
      </c>
      <c r="E57" s="242">
        <v>6497</v>
      </c>
      <c r="F57" s="52">
        <f t="shared" si="0"/>
        <v>22.696641931041615</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332539.40000000002</v>
      </c>
      <c r="E68" s="51">
        <f t="shared" si="15"/>
        <v>437139</v>
      </c>
      <c r="F68" s="52">
        <f t="shared" si="0"/>
        <v>131.45479904035432</v>
      </c>
    </row>
    <row r="69" spans="1:6" ht="12.75" customHeight="1" x14ac:dyDescent="0.2">
      <c r="A69" s="53" t="s">
        <v>184</v>
      </c>
      <c r="B69" s="85" t="s">
        <v>185</v>
      </c>
      <c r="C69" s="50" t="s">
        <v>184</v>
      </c>
      <c r="D69" s="242">
        <v>226427.51</v>
      </c>
      <c r="E69" s="242">
        <v>233984.42</v>
      </c>
      <c r="F69" s="52">
        <f t="shared" si="0"/>
        <v>103.33745223802534</v>
      </c>
    </row>
    <row r="70" spans="1:6" ht="24" x14ac:dyDescent="0.2">
      <c r="A70" s="53" t="s">
        <v>186</v>
      </c>
      <c r="B70" s="85" t="s">
        <v>187</v>
      </c>
      <c r="C70" s="50" t="s">
        <v>186</v>
      </c>
      <c r="D70" s="242">
        <v>106111.89</v>
      </c>
      <c r="E70" s="242">
        <v>203154.58</v>
      </c>
      <c r="F70" s="52">
        <f t="shared" si="0"/>
        <v>191.45317268404133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158.47</v>
      </c>
      <c r="E74" s="51">
        <f t="shared" si="17"/>
        <v>26241.4</v>
      </c>
      <c r="F74" s="52" t="str">
        <f t="shared" si="0"/>
        <v>&gt;&gt;100</v>
      </c>
    </row>
    <row r="75" spans="1:6" ht="12.75" customHeight="1" x14ac:dyDescent="0.2">
      <c r="A75" s="53" t="s">
        <v>196</v>
      </c>
      <c r="B75" s="85" t="s">
        <v>197</v>
      </c>
      <c r="C75" s="50" t="s">
        <v>196</v>
      </c>
      <c r="D75" s="242">
        <v>158.47</v>
      </c>
      <c r="E75" s="242">
        <v>26241.4</v>
      </c>
      <c r="F75" s="52" t="str">
        <f t="shared" si="0"/>
        <v>&gt;&gt;100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0.11</v>
      </c>
      <c r="E82" s="51">
        <f t="shared" si="19"/>
        <v>0.06</v>
      </c>
      <c r="F82" s="52">
        <f t="shared" si="0"/>
        <v>54.54545454545454</v>
      </c>
    </row>
    <row r="83" spans="1:6" ht="12.75" customHeight="1" x14ac:dyDescent="0.2">
      <c r="A83" s="53">
        <v>641</v>
      </c>
      <c r="B83" s="85" t="s">
        <v>212</v>
      </c>
      <c r="C83" s="50" t="s">
        <v>213</v>
      </c>
      <c r="D83" s="51">
        <f t="shared" ref="D83:E83" si="20">SUM(D84:D90)</f>
        <v>0.11</v>
      </c>
      <c r="E83" s="51">
        <f t="shared" si="20"/>
        <v>0.06</v>
      </c>
      <c r="F83" s="52">
        <f t="shared" si="0"/>
        <v>54.54545454545454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0.04</v>
      </c>
      <c r="F85" s="52">
        <f t="shared" si="0"/>
        <v>40</v>
      </c>
    </row>
    <row r="86" spans="1:6" ht="12.75" customHeight="1" x14ac:dyDescent="0.2">
      <c r="A86" s="53">
        <v>6414</v>
      </c>
      <c r="B86" s="85" t="s">
        <v>218</v>
      </c>
      <c r="C86" s="50" t="s">
        <v>219</v>
      </c>
      <c r="D86" s="242">
        <v>0.01</v>
      </c>
      <c r="E86" s="242"/>
      <c r="F86" s="52">
        <f t="shared" si="0"/>
        <v>0</v>
      </c>
    </row>
    <row r="87" spans="1:6" ht="12.75" customHeight="1" x14ac:dyDescent="0.2">
      <c r="A87" s="53">
        <v>6415</v>
      </c>
      <c r="B87" s="85" t="s">
        <v>220</v>
      </c>
      <c r="C87" s="50" t="s">
        <v>221</v>
      </c>
      <c r="D87" s="242">
        <v>0</v>
      </c>
      <c r="E87" s="242">
        <v>0.02</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183555.26</v>
      </c>
      <c r="E106" s="51">
        <f t="shared" si="23"/>
        <v>192776.65</v>
      </c>
      <c r="F106" s="52">
        <f t="shared" si="0"/>
        <v>105.0237677743476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183555.26</v>
      </c>
      <c r="E112" s="51">
        <f t="shared" si="25"/>
        <v>192776.65</v>
      </c>
      <c r="F112" s="52">
        <f t="shared" si="0"/>
        <v>105.0237677743476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183555.26</v>
      </c>
      <c r="E117" s="242">
        <v>192776.65</v>
      </c>
      <c r="F117" s="52">
        <f t="shared" si="0"/>
        <v>105.0237677743476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30923.68</v>
      </c>
      <c r="E124" s="51">
        <f t="shared" si="27"/>
        <v>39027.39</v>
      </c>
      <c r="F124" s="52">
        <f t="shared" si="0"/>
        <v>126.20551629042855</v>
      </c>
    </row>
    <row r="125" spans="1:6" ht="12.75" customHeight="1" x14ac:dyDescent="0.2">
      <c r="A125" s="53">
        <v>661</v>
      </c>
      <c r="B125" s="86" t="s">
        <v>296</v>
      </c>
      <c r="C125" s="50" t="s">
        <v>297</v>
      </c>
      <c r="D125" s="51">
        <f t="shared" ref="D125:E125" si="28">SUM(D126:D127)</f>
        <v>10096.209999999999</v>
      </c>
      <c r="E125" s="51">
        <f t="shared" si="28"/>
        <v>19319.95</v>
      </c>
      <c r="F125" s="52">
        <f t="shared" si="0"/>
        <v>191.35844044448365</v>
      </c>
    </row>
    <row r="126" spans="1:6" ht="12.75" customHeight="1" x14ac:dyDescent="0.2">
      <c r="A126" s="53">
        <v>6614</v>
      </c>
      <c r="B126" s="86" t="s">
        <v>298</v>
      </c>
      <c r="C126" s="50" t="s">
        <v>299</v>
      </c>
      <c r="D126" s="242">
        <v>459.66</v>
      </c>
      <c r="E126" s="242">
        <v>187.86</v>
      </c>
      <c r="F126" s="52">
        <f t="shared" si="0"/>
        <v>40.869338206500458</v>
      </c>
    </row>
    <row r="127" spans="1:6" ht="12.75" customHeight="1" x14ac:dyDescent="0.2">
      <c r="A127" s="53">
        <v>6615</v>
      </c>
      <c r="B127" s="86" t="s">
        <v>300</v>
      </c>
      <c r="C127" s="50" t="s">
        <v>301</v>
      </c>
      <c r="D127" s="242">
        <v>9636.5499999999993</v>
      </c>
      <c r="E127" s="242">
        <v>19132.09</v>
      </c>
      <c r="F127" s="52">
        <f t="shared" si="0"/>
        <v>198.53671697858675</v>
      </c>
    </row>
    <row r="128" spans="1:6" ht="24" x14ac:dyDescent="0.2">
      <c r="A128" s="53">
        <v>663</v>
      </c>
      <c r="B128" s="231" t="s">
        <v>302</v>
      </c>
      <c r="C128" s="50" t="s">
        <v>303</v>
      </c>
      <c r="D128" s="51">
        <f t="shared" ref="D128:E128" si="29">SUM(D129:D132)</f>
        <v>20827.47</v>
      </c>
      <c r="E128" s="51">
        <f t="shared" si="29"/>
        <v>19707.439999999999</v>
      </c>
      <c r="F128" s="52">
        <f t="shared" si="0"/>
        <v>94.622342512076585</v>
      </c>
    </row>
    <row r="129" spans="1:6" ht="12.75" customHeight="1" x14ac:dyDescent="0.2">
      <c r="A129" s="53">
        <v>6631</v>
      </c>
      <c r="B129" s="86" t="s">
        <v>304</v>
      </c>
      <c r="C129" s="50" t="s">
        <v>305</v>
      </c>
      <c r="D129" s="242">
        <v>4409.1400000000003</v>
      </c>
      <c r="E129" s="242"/>
      <c r="F129" s="52">
        <f t="shared" si="0"/>
        <v>0</v>
      </c>
    </row>
    <row r="130" spans="1:6" ht="12.75" customHeight="1" x14ac:dyDescent="0.2">
      <c r="A130" s="53">
        <v>6632</v>
      </c>
      <c r="B130" s="232" t="s">
        <v>306</v>
      </c>
      <c r="C130" s="50" t="s">
        <v>307</v>
      </c>
      <c r="D130" s="242">
        <v>16418.330000000002</v>
      </c>
      <c r="E130" s="242">
        <v>19707.439999999999</v>
      </c>
      <c r="F130" s="52">
        <f t="shared" si="0"/>
        <v>120.03315806175169</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1168555.8400000001</v>
      </c>
      <c r="E133" s="51">
        <f t="shared" si="30"/>
        <v>1464545.52</v>
      </c>
      <c r="F133" s="52">
        <f t="shared" ref="F133:F223" si="31">IF(D133&lt;&gt;0,IF(E133/D133&gt;=100,"&gt;&gt;100",E133/D133*100),"-")</f>
        <v>125.32952811223808</v>
      </c>
    </row>
    <row r="134" spans="1:6" ht="24" x14ac:dyDescent="0.2">
      <c r="A134" s="53">
        <v>671</v>
      </c>
      <c r="B134" s="232" t="s">
        <v>314</v>
      </c>
      <c r="C134" s="50" t="s">
        <v>315</v>
      </c>
      <c r="D134" s="51">
        <f t="shared" ref="D134:E134" si="32">SUM(D135:D137)</f>
        <v>1168555.8400000001</v>
      </c>
      <c r="E134" s="51">
        <f t="shared" si="32"/>
        <v>1464545.52</v>
      </c>
      <c r="F134" s="52">
        <f t="shared" si="31"/>
        <v>125.32952811223808</v>
      </c>
    </row>
    <row r="135" spans="1:6" ht="12.75" customHeight="1" x14ac:dyDescent="0.2">
      <c r="A135" s="53">
        <v>6711</v>
      </c>
      <c r="B135" s="85" t="s">
        <v>316</v>
      </c>
      <c r="C135" s="50" t="s">
        <v>317</v>
      </c>
      <c r="D135" s="242">
        <v>1140575.83</v>
      </c>
      <c r="E135" s="242">
        <v>1222664.49</v>
      </c>
      <c r="F135" s="52">
        <f t="shared" si="31"/>
        <v>107.19712428063637</v>
      </c>
    </row>
    <row r="136" spans="1:6" ht="24" x14ac:dyDescent="0.2">
      <c r="A136" s="53">
        <v>6712</v>
      </c>
      <c r="B136" s="232" t="s">
        <v>318</v>
      </c>
      <c r="C136" s="50" t="s">
        <v>319</v>
      </c>
      <c r="D136" s="242">
        <v>27980.01</v>
      </c>
      <c r="E136" s="242">
        <v>241881.03</v>
      </c>
      <c r="F136" s="52">
        <f t="shared" si="31"/>
        <v>864.47799696997981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1537.03</v>
      </c>
      <c r="E139" s="51">
        <f t="shared" si="33"/>
        <v>977.87</v>
      </c>
      <c r="F139" s="52">
        <f t="shared" si="31"/>
        <v>63.620749107044105</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1537.03</v>
      </c>
      <c r="E150" s="242">
        <v>977.87</v>
      </c>
      <c r="F150" s="52">
        <f t="shared" si="31"/>
        <v>63.620749107044105</v>
      </c>
    </row>
    <row r="151" spans="1:6" ht="12.75" customHeight="1" x14ac:dyDescent="0.2">
      <c r="A151" s="53">
        <v>3</v>
      </c>
      <c r="B151" s="85" t="s">
        <v>348</v>
      </c>
      <c r="C151" s="50" t="s">
        <v>56</v>
      </c>
      <c r="D151" s="51">
        <f t="shared" ref="D151:E151" si="35">D152+D163+D196+D215+D224+D252+D263</f>
        <v>1557920.6199999999</v>
      </c>
      <c r="E151" s="51">
        <f t="shared" si="35"/>
        <v>1627150.0299999998</v>
      </c>
      <c r="F151" s="52">
        <f t="shared" si="31"/>
        <v>104.44370586737597</v>
      </c>
    </row>
    <row r="152" spans="1:6" ht="12.75" customHeight="1" x14ac:dyDescent="0.2">
      <c r="A152" s="53">
        <v>31</v>
      </c>
      <c r="B152" s="85" t="s">
        <v>349</v>
      </c>
      <c r="C152" s="50" t="s">
        <v>350</v>
      </c>
      <c r="D152" s="51">
        <f t="shared" ref="D152:E152" si="36">D153+D158+D159</f>
        <v>1110574.8900000001</v>
      </c>
      <c r="E152" s="51">
        <f t="shared" si="36"/>
        <v>1137685.44</v>
      </c>
      <c r="F152" s="52">
        <f t="shared" si="31"/>
        <v>102.44112758573173</v>
      </c>
    </row>
    <row r="153" spans="1:6" ht="12.75" customHeight="1" x14ac:dyDescent="0.2">
      <c r="A153" s="53">
        <v>311</v>
      </c>
      <c r="B153" s="85" t="s">
        <v>351</v>
      </c>
      <c r="C153" s="50" t="s">
        <v>352</v>
      </c>
      <c r="D153" s="51">
        <f t="shared" ref="D153:E153" si="37">SUM(D154:D157)</f>
        <v>892780.27</v>
      </c>
      <c r="E153" s="51">
        <f t="shared" si="37"/>
        <v>913460.03999999992</v>
      </c>
      <c r="F153" s="52">
        <f t="shared" si="31"/>
        <v>102.31633367076984</v>
      </c>
    </row>
    <row r="154" spans="1:6" ht="12.75" customHeight="1" x14ac:dyDescent="0.2">
      <c r="A154" s="53">
        <v>3111</v>
      </c>
      <c r="B154" s="85" t="s">
        <v>353</v>
      </c>
      <c r="C154" s="50" t="s">
        <v>354</v>
      </c>
      <c r="D154" s="242">
        <v>861045.43</v>
      </c>
      <c r="E154" s="242">
        <v>878566.69</v>
      </c>
      <c r="F154" s="52">
        <f t="shared" si="31"/>
        <v>102.03488217805186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599.4</v>
      </c>
      <c r="E156" s="242">
        <v>915.7</v>
      </c>
      <c r="F156" s="52">
        <f t="shared" si="31"/>
        <v>152.76943610276945</v>
      </c>
    </row>
    <row r="157" spans="1:6" ht="12.75" customHeight="1" x14ac:dyDescent="0.2">
      <c r="A157" s="53">
        <v>3114</v>
      </c>
      <c r="B157" s="85" t="s">
        <v>359</v>
      </c>
      <c r="C157" s="50" t="s">
        <v>360</v>
      </c>
      <c r="D157" s="242">
        <v>31135.439999999999</v>
      </c>
      <c r="E157" s="242">
        <v>33977.65</v>
      </c>
      <c r="F157" s="52">
        <f t="shared" si="31"/>
        <v>109.12853648446917</v>
      </c>
    </row>
    <row r="158" spans="1:6" ht="12.75" customHeight="1" x14ac:dyDescent="0.2">
      <c r="A158" s="53">
        <v>312</v>
      </c>
      <c r="B158" s="85" t="s">
        <v>361</v>
      </c>
      <c r="C158" s="50" t="s">
        <v>362</v>
      </c>
      <c r="D158" s="242">
        <v>75489.88</v>
      </c>
      <c r="E158" s="242">
        <v>73148.69</v>
      </c>
      <c r="F158" s="52">
        <f t="shared" si="31"/>
        <v>96.898670391316017</v>
      </c>
    </row>
    <row r="159" spans="1:6" ht="12.75" customHeight="1" x14ac:dyDescent="0.2">
      <c r="A159" s="53">
        <v>313</v>
      </c>
      <c r="B159" s="85" t="s">
        <v>363</v>
      </c>
      <c r="C159" s="50" t="s">
        <v>364</v>
      </c>
      <c r="D159" s="51">
        <f t="shared" ref="D159:E159" si="38">SUM(D160:D162)</f>
        <v>142304.74</v>
      </c>
      <c r="E159" s="51">
        <f t="shared" si="38"/>
        <v>151076.71</v>
      </c>
      <c r="F159" s="52">
        <f t="shared" si="31"/>
        <v>106.16421490949635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142304.74</v>
      </c>
      <c r="E161" s="242">
        <v>151076.71</v>
      </c>
      <c r="F161" s="52">
        <f t="shared" si="31"/>
        <v>106.16421490949635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443670.83999999997</v>
      </c>
      <c r="E163" s="51">
        <f t="shared" si="39"/>
        <v>464992.66</v>
      </c>
      <c r="F163" s="52">
        <f t="shared" si="31"/>
        <v>104.8057744791161</v>
      </c>
    </row>
    <row r="164" spans="1:6" ht="12.75" customHeight="1" x14ac:dyDescent="0.2">
      <c r="A164" s="53">
        <v>321</v>
      </c>
      <c r="B164" s="85" t="s">
        <v>372</v>
      </c>
      <c r="C164" s="50" t="s">
        <v>373</v>
      </c>
      <c r="D164" s="51">
        <f t="shared" ref="D164:E164" si="40">SUM(D165:D168)</f>
        <v>52670.609999999993</v>
      </c>
      <c r="E164" s="51">
        <f t="shared" si="40"/>
        <v>50249.61</v>
      </c>
      <c r="F164" s="52">
        <f t="shared" si="31"/>
        <v>95.403508711974311</v>
      </c>
    </row>
    <row r="165" spans="1:6" ht="12.75" customHeight="1" x14ac:dyDescent="0.2">
      <c r="A165" s="53">
        <v>3211</v>
      </c>
      <c r="B165" s="85" t="s">
        <v>374</v>
      </c>
      <c r="C165" s="50" t="s">
        <v>375</v>
      </c>
      <c r="D165" s="242">
        <v>15018.53</v>
      </c>
      <c r="E165" s="242">
        <v>6624.01</v>
      </c>
      <c r="F165" s="52">
        <f t="shared" si="31"/>
        <v>44.10558157156526</v>
      </c>
    </row>
    <row r="166" spans="1:6" ht="12.75" customHeight="1" x14ac:dyDescent="0.2">
      <c r="A166" s="53">
        <v>3212</v>
      </c>
      <c r="B166" s="85" t="s">
        <v>376</v>
      </c>
      <c r="C166" s="50" t="s">
        <v>377</v>
      </c>
      <c r="D166" s="242">
        <v>35997.519999999997</v>
      </c>
      <c r="E166" s="242">
        <v>40385.33</v>
      </c>
      <c r="F166" s="52">
        <f t="shared" si="31"/>
        <v>112.18920081161147</v>
      </c>
    </row>
    <row r="167" spans="1:6" ht="12.75" customHeight="1" x14ac:dyDescent="0.2">
      <c r="A167" s="53">
        <v>3213</v>
      </c>
      <c r="B167" s="85" t="s">
        <v>378</v>
      </c>
      <c r="C167" s="50" t="s">
        <v>379</v>
      </c>
      <c r="D167" s="242">
        <v>1497.95</v>
      </c>
      <c r="E167" s="242">
        <v>1734.63</v>
      </c>
      <c r="F167" s="52">
        <f t="shared" si="31"/>
        <v>115.80026035581963</v>
      </c>
    </row>
    <row r="168" spans="1:6" ht="12.75" customHeight="1" x14ac:dyDescent="0.2">
      <c r="A168" s="53">
        <v>3214</v>
      </c>
      <c r="B168" s="85" t="s">
        <v>380</v>
      </c>
      <c r="C168" s="50" t="s">
        <v>381</v>
      </c>
      <c r="D168" s="242">
        <v>156.61000000000001</v>
      </c>
      <c r="E168" s="242">
        <v>1505.64</v>
      </c>
      <c r="F168" s="52">
        <f t="shared" si="31"/>
        <v>961.39454696379539</v>
      </c>
    </row>
    <row r="169" spans="1:6" ht="12.75" customHeight="1" x14ac:dyDescent="0.2">
      <c r="A169" s="53">
        <v>322</v>
      </c>
      <c r="B169" s="85" t="s">
        <v>382</v>
      </c>
      <c r="C169" s="50" t="s">
        <v>383</v>
      </c>
      <c r="D169" s="51">
        <f t="shared" ref="D169:E169" si="41">SUM(D170:D176)</f>
        <v>132480.01999999999</v>
      </c>
      <c r="E169" s="51">
        <f t="shared" si="41"/>
        <v>117527.87000000001</v>
      </c>
      <c r="F169" s="52">
        <f t="shared" si="31"/>
        <v>88.713656595160558</v>
      </c>
    </row>
    <row r="170" spans="1:6" ht="12.75" customHeight="1" x14ac:dyDescent="0.2">
      <c r="A170" s="53">
        <v>3221</v>
      </c>
      <c r="B170" s="85" t="s">
        <v>384</v>
      </c>
      <c r="C170" s="50" t="s">
        <v>385</v>
      </c>
      <c r="D170" s="242">
        <v>62051.24</v>
      </c>
      <c r="E170" s="242">
        <v>57526.38</v>
      </c>
      <c r="F170" s="52">
        <f t="shared" si="31"/>
        <v>92.707865306156663</v>
      </c>
    </row>
    <row r="171" spans="1:6" ht="12.75" customHeight="1" x14ac:dyDescent="0.2">
      <c r="A171" s="53">
        <v>3222</v>
      </c>
      <c r="B171" s="85" t="s">
        <v>386</v>
      </c>
      <c r="C171" s="50" t="s">
        <v>387</v>
      </c>
      <c r="D171" s="242">
        <v>0</v>
      </c>
      <c r="E171" s="242">
        <v>58.66</v>
      </c>
      <c r="F171" s="52" t="str">
        <f t="shared" si="31"/>
        <v>-</v>
      </c>
    </row>
    <row r="172" spans="1:6" ht="12.75" customHeight="1" x14ac:dyDescent="0.2">
      <c r="A172" s="53">
        <v>3223</v>
      </c>
      <c r="B172" s="85" t="s">
        <v>388</v>
      </c>
      <c r="C172" s="50" t="s">
        <v>389</v>
      </c>
      <c r="D172" s="242">
        <v>64175.99</v>
      </c>
      <c r="E172" s="242">
        <v>44976.23</v>
      </c>
      <c r="F172" s="52">
        <f t="shared" si="31"/>
        <v>70.082643057006223</v>
      </c>
    </row>
    <row r="173" spans="1:6" ht="12.75" customHeight="1" x14ac:dyDescent="0.2">
      <c r="A173" s="53">
        <v>3224</v>
      </c>
      <c r="B173" s="85" t="s">
        <v>390</v>
      </c>
      <c r="C173" s="50" t="s">
        <v>391</v>
      </c>
      <c r="D173" s="242">
        <v>4895.2299999999996</v>
      </c>
      <c r="E173" s="242">
        <v>5878.63</v>
      </c>
      <c r="F173" s="52">
        <f t="shared" si="31"/>
        <v>120.08894372685248</v>
      </c>
    </row>
    <row r="174" spans="1:6" ht="12.75" customHeight="1" x14ac:dyDescent="0.2">
      <c r="A174" s="53">
        <v>3225</v>
      </c>
      <c r="B174" s="85" t="s">
        <v>392</v>
      </c>
      <c r="C174" s="50" t="s">
        <v>393</v>
      </c>
      <c r="D174" s="242">
        <v>1357.56</v>
      </c>
      <c r="E174" s="242">
        <v>9087.9699999999993</v>
      </c>
      <c r="F174" s="52">
        <f t="shared" si="31"/>
        <v>669.43413182474444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244640.77</v>
      </c>
      <c r="E177" s="51">
        <f t="shared" si="42"/>
        <v>283492.14999999997</v>
      </c>
      <c r="F177" s="52">
        <f t="shared" si="31"/>
        <v>115.88099154527676</v>
      </c>
    </row>
    <row r="178" spans="1:6" ht="12.75" customHeight="1" x14ac:dyDescent="0.2">
      <c r="A178" s="53">
        <v>3231</v>
      </c>
      <c r="B178" s="85" t="s">
        <v>400</v>
      </c>
      <c r="C178" s="50" t="s">
        <v>401</v>
      </c>
      <c r="D178" s="242">
        <v>17711.23</v>
      </c>
      <c r="E178" s="242">
        <v>21677.61</v>
      </c>
      <c r="F178" s="52">
        <f t="shared" si="31"/>
        <v>122.39471792755219</v>
      </c>
    </row>
    <row r="179" spans="1:6" ht="12.75" customHeight="1" x14ac:dyDescent="0.2">
      <c r="A179" s="53">
        <v>3232</v>
      </c>
      <c r="B179" s="85" t="s">
        <v>402</v>
      </c>
      <c r="C179" s="50" t="s">
        <v>403</v>
      </c>
      <c r="D179" s="242">
        <v>32676.959999999999</v>
      </c>
      <c r="E179" s="242">
        <v>35710.14</v>
      </c>
      <c r="F179" s="52">
        <f t="shared" si="31"/>
        <v>109.28232001997738</v>
      </c>
    </row>
    <row r="180" spans="1:6" ht="12.75" customHeight="1" x14ac:dyDescent="0.2">
      <c r="A180" s="53">
        <v>3233</v>
      </c>
      <c r="B180" s="85" t="s">
        <v>404</v>
      </c>
      <c r="C180" s="50" t="s">
        <v>405</v>
      </c>
      <c r="D180" s="242">
        <v>1246.18</v>
      </c>
      <c r="E180" s="242">
        <v>9117.26</v>
      </c>
      <c r="F180" s="52">
        <f t="shared" si="31"/>
        <v>731.61662039191765</v>
      </c>
    </row>
    <row r="181" spans="1:6" ht="12.75" customHeight="1" x14ac:dyDescent="0.2">
      <c r="A181" s="53">
        <v>3234</v>
      </c>
      <c r="B181" s="85" t="s">
        <v>406</v>
      </c>
      <c r="C181" s="50" t="s">
        <v>407</v>
      </c>
      <c r="D181" s="242">
        <v>34288.18</v>
      </c>
      <c r="E181" s="242">
        <v>33553.24</v>
      </c>
      <c r="F181" s="52">
        <f t="shared" si="31"/>
        <v>97.85657914768295</v>
      </c>
    </row>
    <row r="182" spans="1:6" ht="12.75" customHeight="1" x14ac:dyDescent="0.2">
      <c r="A182" s="53">
        <v>3235</v>
      </c>
      <c r="B182" s="85" t="s">
        <v>408</v>
      </c>
      <c r="C182" s="50" t="s">
        <v>409</v>
      </c>
      <c r="D182" s="242">
        <v>40282.550000000003</v>
      </c>
      <c r="E182" s="242">
        <v>38407.06</v>
      </c>
      <c r="F182" s="52">
        <f t="shared" si="31"/>
        <v>95.344162670933187</v>
      </c>
    </row>
    <row r="183" spans="1:6" ht="12.75" customHeight="1" x14ac:dyDescent="0.2">
      <c r="A183" s="53">
        <v>3236</v>
      </c>
      <c r="B183" s="85" t="s">
        <v>410</v>
      </c>
      <c r="C183" s="50" t="s">
        <v>411</v>
      </c>
      <c r="D183" s="242">
        <v>305.26</v>
      </c>
      <c r="E183" s="242">
        <v>20</v>
      </c>
      <c r="F183" s="52">
        <f t="shared" si="31"/>
        <v>6.5517919150887769</v>
      </c>
    </row>
    <row r="184" spans="1:6" ht="12.75" customHeight="1" x14ac:dyDescent="0.2">
      <c r="A184" s="53">
        <v>3237</v>
      </c>
      <c r="B184" s="85" t="s">
        <v>412</v>
      </c>
      <c r="C184" s="50" t="s">
        <v>413</v>
      </c>
      <c r="D184" s="242">
        <v>52592.79</v>
      </c>
      <c r="E184" s="242">
        <v>83757.119999999995</v>
      </c>
      <c r="F184" s="52">
        <f t="shared" si="31"/>
        <v>159.25589800427016</v>
      </c>
    </row>
    <row r="185" spans="1:6" ht="12.75" customHeight="1" x14ac:dyDescent="0.2">
      <c r="A185" s="53">
        <v>3238</v>
      </c>
      <c r="B185" s="85" t="s">
        <v>414</v>
      </c>
      <c r="C185" s="50" t="s">
        <v>415</v>
      </c>
      <c r="D185" s="242">
        <v>10266.64</v>
      </c>
      <c r="E185" s="242">
        <v>10941.37</v>
      </c>
      <c r="F185" s="52">
        <f t="shared" si="31"/>
        <v>106.57206252483775</v>
      </c>
    </row>
    <row r="186" spans="1:6" ht="12.75" customHeight="1" x14ac:dyDescent="0.2">
      <c r="A186" s="53">
        <v>3239</v>
      </c>
      <c r="B186" s="85" t="s">
        <v>416</v>
      </c>
      <c r="C186" s="50" t="s">
        <v>417</v>
      </c>
      <c r="D186" s="242">
        <v>55270.98</v>
      </c>
      <c r="E186" s="242">
        <v>50308.35</v>
      </c>
      <c r="F186" s="52">
        <f t="shared" si="31"/>
        <v>91.02127373171237</v>
      </c>
    </row>
    <row r="187" spans="1:6" ht="12.75" customHeight="1" x14ac:dyDescent="0.2">
      <c r="A187" s="53">
        <v>324</v>
      </c>
      <c r="B187" s="85" t="s">
        <v>418</v>
      </c>
      <c r="C187" s="50" t="s">
        <v>419</v>
      </c>
      <c r="D187" s="242">
        <v>403.2</v>
      </c>
      <c r="E187" s="242">
        <v>90.99</v>
      </c>
      <c r="F187" s="52">
        <f t="shared" si="31"/>
        <v>22.566964285714285</v>
      </c>
    </row>
    <row r="188" spans="1:6" ht="12.75" customHeight="1" x14ac:dyDescent="0.2">
      <c r="A188" s="53">
        <v>329</v>
      </c>
      <c r="B188" s="85" t="s">
        <v>420</v>
      </c>
      <c r="C188" s="50" t="s">
        <v>421</v>
      </c>
      <c r="D188" s="51">
        <f t="shared" ref="D188:E188" si="43">SUM(D189:D195)</f>
        <v>13476.240000000002</v>
      </c>
      <c r="E188" s="51">
        <f t="shared" si="43"/>
        <v>13632.04</v>
      </c>
      <c r="F188" s="52">
        <f t="shared" si="31"/>
        <v>101.15610882560713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8461.61</v>
      </c>
      <c r="E190" s="242">
        <v>8575.35</v>
      </c>
      <c r="F190" s="52">
        <f t="shared" si="31"/>
        <v>101.34418863549608</v>
      </c>
    </row>
    <row r="191" spans="1:6" ht="12.75" customHeight="1" x14ac:dyDescent="0.2">
      <c r="A191" s="53">
        <v>3293</v>
      </c>
      <c r="B191" s="85" t="s">
        <v>426</v>
      </c>
      <c r="C191" s="50" t="s">
        <v>427</v>
      </c>
      <c r="D191" s="242">
        <v>2190.5100000000002</v>
      </c>
      <c r="E191" s="242">
        <v>2140.5100000000002</v>
      </c>
      <c r="F191" s="52">
        <f t="shared" si="31"/>
        <v>97.717426535373036</v>
      </c>
    </row>
    <row r="192" spans="1:6" ht="12.75" customHeight="1" x14ac:dyDescent="0.2">
      <c r="A192" s="53">
        <v>3294</v>
      </c>
      <c r="B192" s="85" t="s">
        <v>428</v>
      </c>
      <c r="C192" s="50" t="s">
        <v>429</v>
      </c>
      <c r="D192" s="242">
        <v>725.85</v>
      </c>
      <c r="E192" s="242">
        <v>756.54</v>
      </c>
      <c r="F192" s="52">
        <f t="shared" si="31"/>
        <v>104.22814631122132</v>
      </c>
    </row>
    <row r="193" spans="1:6" ht="12.75" customHeight="1" x14ac:dyDescent="0.2">
      <c r="A193" s="53">
        <v>3295</v>
      </c>
      <c r="B193" s="85" t="s">
        <v>430</v>
      </c>
      <c r="C193" s="50" t="s">
        <v>431</v>
      </c>
      <c r="D193" s="242">
        <v>1481.52</v>
      </c>
      <c r="E193" s="242">
        <v>1735.44</v>
      </c>
      <c r="F193" s="52">
        <f t="shared" si="31"/>
        <v>117.13915438198607</v>
      </c>
    </row>
    <row r="194" spans="1:6" ht="12.75" customHeight="1" x14ac:dyDescent="0.2">
      <c r="A194" s="53" t="s">
        <v>432</v>
      </c>
      <c r="B194" s="85" t="s">
        <v>433</v>
      </c>
      <c r="C194" s="50" t="s">
        <v>432</v>
      </c>
      <c r="D194" s="242">
        <v>612.77</v>
      </c>
      <c r="E194" s="242">
        <v>228.88</v>
      </c>
      <c r="F194" s="52">
        <f t="shared" si="31"/>
        <v>37.351698026992189</v>
      </c>
    </row>
    <row r="195" spans="1:6" ht="12.75" customHeight="1" x14ac:dyDescent="0.2">
      <c r="A195" s="53">
        <v>3299</v>
      </c>
      <c r="B195" s="85" t="s">
        <v>434</v>
      </c>
      <c r="C195" s="50" t="s">
        <v>435</v>
      </c>
      <c r="D195" s="242">
        <v>3.98</v>
      </c>
      <c r="E195" s="242">
        <v>195.32</v>
      </c>
      <c r="F195" s="52">
        <f t="shared" si="31"/>
        <v>4907.5376884422103</v>
      </c>
    </row>
    <row r="196" spans="1:6" ht="12.75" customHeight="1" x14ac:dyDescent="0.2">
      <c r="A196" s="53">
        <v>34</v>
      </c>
      <c r="B196" s="232" t="s">
        <v>436</v>
      </c>
      <c r="C196" s="50" t="s">
        <v>437</v>
      </c>
      <c r="D196" s="51">
        <f t="shared" ref="D196:E196" si="44">D197+D202+D210</f>
        <v>3674.89</v>
      </c>
      <c r="E196" s="51">
        <f t="shared" si="44"/>
        <v>1813.53</v>
      </c>
      <c r="F196" s="52">
        <f t="shared" si="31"/>
        <v>49.34923222191685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3674.89</v>
      </c>
      <c r="E210" s="51">
        <f t="shared" si="47"/>
        <v>1813.53</v>
      </c>
      <c r="F210" s="52">
        <f t="shared" si="31"/>
        <v>49.34923222191685</v>
      </c>
    </row>
    <row r="211" spans="1:6" ht="12.75" customHeight="1" x14ac:dyDescent="0.2">
      <c r="A211" s="53">
        <v>3431</v>
      </c>
      <c r="B211" s="232" t="s">
        <v>466</v>
      </c>
      <c r="C211" s="50" t="s">
        <v>467</v>
      </c>
      <c r="D211" s="242">
        <v>1560.25</v>
      </c>
      <c r="E211" s="242">
        <v>1735.49</v>
      </c>
      <c r="F211" s="52">
        <f t="shared" si="31"/>
        <v>111.23153340810768</v>
      </c>
    </row>
    <row r="212" spans="1:6" ht="12.75" customHeight="1" x14ac:dyDescent="0.2">
      <c r="A212" s="53">
        <v>3432</v>
      </c>
      <c r="B212" s="85" t="s">
        <v>468</v>
      </c>
      <c r="C212" s="50" t="s">
        <v>469</v>
      </c>
      <c r="D212" s="242">
        <v>42.54</v>
      </c>
      <c r="E212" s="242">
        <v>0.01</v>
      </c>
      <c r="F212" s="52">
        <f t="shared" si="31"/>
        <v>2.3507287259050307E-2</v>
      </c>
    </row>
    <row r="213" spans="1:6" ht="12.75" customHeight="1" x14ac:dyDescent="0.2">
      <c r="A213" s="53">
        <v>3433</v>
      </c>
      <c r="B213" s="85" t="s">
        <v>470</v>
      </c>
      <c r="C213" s="50" t="s">
        <v>471</v>
      </c>
      <c r="D213" s="242">
        <v>2072.1</v>
      </c>
      <c r="E213" s="242">
        <v>78.03</v>
      </c>
      <c r="F213" s="52">
        <f t="shared" si="31"/>
        <v>3.7657448964818303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18085.400000000001</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18085.400000000001</v>
      </c>
      <c r="F225" s="52" t="str">
        <f t="shared" si="52"/>
        <v>-</v>
      </c>
    </row>
    <row r="226" spans="1:6" ht="12.75" customHeight="1" x14ac:dyDescent="0.2">
      <c r="A226" s="53">
        <v>3611</v>
      </c>
      <c r="B226" s="85" t="s">
        <v>496</v>
      </c>
      <c r="C226" s="50" t="s">
        <v>497</v>
      </c>
      <c r="D226" s="242">
        <v>0</v>
      </c>
      <c r="E226" s="242">
        <v>18085.400000000001</v>
      </c>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4573</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4573</v>
      </c>
      <c r="F264" s="52" t="str">
        <f t="shared" si="69"/>
        <v>-</v>
      </c>
    </row>
    <row r="265" spans="1:6" ht="12.75" customHeight="1" x14ac:dyDescent="0.2">
      <c r="A265" s="53">
        <v>3811</v>
      </c>
      <c r="B265" s="85" t="s">
        <v>570</v>
      </c>
      <c r="C265" s="50" t="s">
        <v>571</v>
      </c>
      <c r="D265" s="242">
        <v>0</v>
      </c>
      <c r="E265" s="242">
        <v>4573</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1557920.6199999999</v>
      </c>
      <c r="E289" s="51">
        <f t="shared" si="79"/>
        <v>1627150.0299999998</v>
      </c>
      <c r="F289" s="52">
        <f t="shared" si="76"/>
        <v>104.44370586737597</v>
      </c>
    </row>
    <row r="290" spans="1:6" ht="12.75" customHeight="1" x14ac:dyDescent="0.2">
      <c r="A290" s="53" t="s">
        <v>609</v>
      </c>
      <c r="B290" s="85" t="s">
        <v>620</v>
      </c>
      <c r="C290" s="50" t="s">
        <v>621</v>
      </c>
      <c r="D290" s="51">
        <f>IF(D6&gt;=D289,D6-D289,0)</f>
        <v>223140.78000000026</v>
      </c>
      <c r="E290" s="51">
        <f>IF(E6&gt;=E289,E6-E289,0)</f>
        <v>564392.50000000047</v>
      </c>
      <c r="F290" s="52">
        <f t="shared" si="76"/>
        <v>252.93113163806265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149690.49</v>
      </c>
      <c r="E292" s="242">
        <v>99485.55</v>
      </c>
      <c r="F292" s="52">
        <f t="shared" si="76"/>
        <v>66.460835287532305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5815.54</v>
      </c>
      <c r="E294" s="242">
        <v>7039.49</v>
      </c>
      <c r="F294" s="52">
        <f t="shared" si="76"/>
        <v>121.04619691378615</v>
      </c>
    </row>
    <row r="295" spans="1:6" ht="24" x14ac:dyDescent="0.2">
      <c r="A295" s="53">
        <v>9661</v>
      </c>
      <c r="B295" s="85" t="s">
        <v>630</v>
      </c>
      <c r="C295" s="50" t="s">
        <v>631</v>
      </c>
      <c r="D295" s="242">
        <v>880.49</v>
      </c>
      <c r="E295" s="242">
        <v>1467.38</v>
      </c>
      <c r="F295" s="52">
        <f t="shared" si="76"/>
        <v>166.65493077718091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227910.43</v>
      </c>
      <c r="E350" s="51">
        <f t="shared" si="95"/>
        <v>574135.72</v>
      </c>
      <c r="F350" s="52">
        <f t="shared" si="81"/>
        <v>251.91287647520122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227910.43</v>
      </c>
      <c r="E363" s="51">
        <f t="shared" si="99"/>
        <v>574135.72</v>
      </c>
      <c r="F363" s="52">
        <f t="shared" si="81"/>
        <v>251.91287647520122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12486.78</v>
      </c>
      <c r="E369" s="51">
        <f t="shared" si="101"/>
        <v>279749.25</v>
      </c>
      <c r="F369" s="52">
        <f t="shared" si="81"/>
        <v>2240.363408340661</v>
      </c>
    </row>
    <row r="370" spans="1:6" ht="12.75" customHeight="1" x14ac:dyDescent="0.2">
      <c r="A370" s="53">
        <v>4221</v>
      </c>
      <c r="B370" s="85" t="s">
        <v>675</v>
      </c>
      <c r="C370" s="50" t="s">
        <v>767</v>
      </c>
      <c r="D370" s="242">
        <v>9826.9500000000007</v>
      </c>
      <c r="E370" s="242">
        <v>241821.4</v>
      </c>
      <c r="F370" s="52">
        <f t="shared" si="81"/>
        <v>2460.7981113163287</v>
      </c>
    </row>
    <row r="371" spans="1:6" ht="12.75" customHeight="1" x14ac:dyDescent="0.2">
      <c r="A371" s="53">
        <v>4222</v>
      </c>
      <c r="B371" s="85" t="s">
        <v>768</v>
      </c>
      <c r="C371" s="50" t="s">
        <v>769</v>
      </c>
      <c r="D371" s="242">
        <v>737.84</v>
      </c>
      <c r="E371" s="242">
        <v>13388.9</v>
      </c>
      <c r="F371" s="52">
        <f t="shared" si="81"/>
        <v>1814.6075029816761</v>
      </c>
    </row>
    <row r="372" spans="1:6" ht="12.75" customHeight="1" x14ac:dyDescent="0.2">
      <c r="A372" s="53">
        <v>4223</v>
      </c>
      <c r="B372" s="85" t="s">
        <v>679</v>
      </c>
      <c r="C372" s="50" t="s">
        <v>770</v>
      </c>
      <c r="D372" s="242">
        <v>381.84</v>
      </c>
      <c r="E372" s="242">
        <v>11717.99</v>
      </c>
      <c r="F372" s="52">
        <f t="shared" si="81"/>
        <v>3068.8220196941129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686.21</v>
      </c>
      <c r="E375" s="242">
        <v>7207.52</v>
      </c>
      <c r="F375" s="52">
        <f t="shared" si="81"/>
        <v>1050.3373602832951</v>
      </c>
    </row>
    <row r="376" spans="1:6" ht="12.75" customHeight="1" x14ac:dyDescent="0.2">
      <c r="A376" s="53">
        <v>4227</v>
      </c>
      <c r="B376" s="232" t="s">
        <v>687</v>
      </c>
      <c r="C376" s="50" t="s">
        <v>774</v>
      </c>
      <c r="D376" s="242">
        <v>853.94</v>
      </c>
      <c r="E376" s="242">
        <v>5613.44</v>
      </c>
      <c r="F376" s="52">
        <f t="shared" si="81"/>
        <v>657.35765978874383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215423.65</v>
      </c>
      <c r="E383" s="51">
        <f t="shared" si="103"/>
        <v>294386.46999999997</v>
      </c>
      <c r="F383" s="52">
        <f t="shared" si="81"/>
        <v>136.65466628199826</v>
      </c>
    </row>
    <row r="384" spans="1:6" ht="12.75" customHeight="1" x14ac:dyDescent="0.2">
      <c r="A384" s="53">
        <v>4241</v>
      </c>
      <c r="B384" s="85" t="s">
        <v>784</v>
      </c>
      <c r="C384" s="50" t="s">
        <v>785</v>
      </c>
      <c r="D384" s="242">
        <v>215423.65</v>
      </c>
      <c r="E384" s="242">
        <v>294386.46999999997</v>
      </c>
      <c r="F384" s="52">
        <f t="shared" si="81"/>
        <v>136.65466628199826</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227910.43</v>
      </c>
      <c r="E408" s="51">
        <f t="shared" si="111"/>
        <v>574135.72</v>
      </c>
      <c r="F408" s="52">
        <f t="shared" si="81"/>
        <v>251.91287647520122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45435.29</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1781061.4000000001</v>
      </c>
      <c r="E412" s="51">
        <f>E6+E298</f>
        <v>2191542.5300000003</v>
      </c>
      <c r="F412" s="52">
        <f t="shared" si="81"/>
        <v>123.04699489865986</v>
      </c>
    </row>
    <row r="413" spans="1:6" ht="12.75" customHeight="1" x14ac:dyDescent="0.2">
      <c r="A413" s="53" t="s">
        <v>609</v>
      </c>
      <c r="B413" s="85" t="s">
        <v>832</v>
      </c>
      <c r="C413" s="50" t="s">
        <v>833</v>
      </c>
      <c r="D413" s="51">
        <f t="shared" ref="D413:E413" si="112">D289+D350</f>
        <v>1785831.0499999998</v>
      </c>
      <c r="E413" s="51">
        <f t="shared" si="112"/>
        <v>2201285.75</v>
      </c>
      <c r="F413" s="52">
        <f t="shared" si="81"/>
        <v>123.26394201735937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4769.649999999674</v>
      </c>
      <c r="E415" s="51">
        <f t="shared" si="114"/>
        <v>9743.2199999997392</v>
      </c>
      <c r="F415" s="52">
        <f t="shared" si="81"/>
        <v>204.27536611701919</v>
      </c>
    </row>
    <row r="416" spans="1:6" ht="12.75" customHeight="1" x14ac:dyDescent="0.2">
      <c r="A416" s="60" t="s">
        <v>838</v>
      </c>
      <c r="B416" s="232" t="s">
        <v>839</v>
      </c>
      <c r="C416" s="61" t="s">
        <v>840</v>
      </c>
      <c r="D416" s="51">
        <f t="shared" ref="D416:E416" si="115">IF(D292-D293+D409-D410&gt;=0,D292-D293+D409-D410,0)</f>
        <v>104255.19999999998</v>
      </c>
      <c r="E416" s="51">
        <f t="shared" si="115"/>
        <v>99485.55</v>
      </c>
      <c r="F416" s="52">
        <f t="shared" si="81"/>
        <v>95.425024363293161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5815.54</v>
      </c>
      <c r="E418" s="62">
        <f t="shared" si="117"/>
        <v>7039.49</v>
      </c>
      <c r="F418" s="57">
        <f t="shared" si="81"/>
        <v>121.04619691378615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1781061.4000000001</v>
      </c>
      <c r="E639" s="51">
        <f t="shared" si="180"/>
        <v>2191542.5300000003</v>
      </c>
      <c r="F639" s="52">
        <f t="shared" si="119"/>
        <v>123.04699489865986</v>
      </c>
    </row>
    <row r="640" spans="1:6" ht="12.75" customHeight="1" x14ac:dyDescent="0.2">
      <c r="A640" s="53" t="s">
        <v>609</v>
      </c>
      <c r="B640" s="85" t="s">
        <v>1278</v>
      </c>
      <c r="C640" s="50" t="s">
        <v>1279</v>
      </c>
      <c r="D640" s="51">
        <f t="shared" ref="D640:E640" si="181">D413+D528</f>
        <v>1785831.0499999998</v>
      </c>
      <c r="E640" s="51">
        <f t="shared" si="181"/>
        <v>2201285.75</v>
      </c>
      <c r="F640" s="52">
        <f t="shared" si="119"/>
        <v>123.26394201735937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4769.649999999674</v>
      </c>
      <c r="E642" s="51">
        <f t="shared" si="183"/>
        <v>9743.2199999997392</v>
      </c>
      <c r="F642" s="52">
        <f t="shared" si="119"/>
        <v>204.27536611701919</v>
      </c>
    </row>
    <row r="643" spans="1:6" ht="24" x14ac:dyDescent="0.2">
      <c r="A643" s="60" t="s">
        <v>1284</v>
      </c>
      <c r="B643" s="85" t="s">
        <v>1285</v>
      </c>
      <c r="C643" s="61" t="s">
        <v>1284</v>
      </c>
      <c r="D643" s="51">
        <f t="shared" ref="D643:E643" si="184">IF(D416-D417+D637-D638&gt;=0,D416-D417+D637-D638,0)</f>
        <v>104255.19999999998</v>
      </c>
      <c r="E643" s="51">
        <f t="shared" si="184"/>
        <v>99485.55</v>
      </c>
      <c r="F643" s="52">
        <f t="shared" si="119"/>
        <v>95.425024363293161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99485.550000000309</v>
      </c>
      <c r="E645" s="51">
        <f t="shared" si="186"/>
        <v>89742.330000000264</v>
      </c>
      <c r="F645" s="52">
        <f t="shared" si="119"/>
        <v>90.206396808380703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64636.87</v>
      </c>
      <c r="E647" s="243">
        <v>98533.53</v>
      </c>
      <c r="F647" s="57">
        <f t="shared" si="119"/>
        <v>152.44167918403227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100.36</v>
      </c>
      <c r="E649" s="242">
        <v>1018.57</v>
      </c>
      <c r="F649" s="52">
        <f t="shared" ref="F649:F724" si="188">IF(D649&lt;&gt;0,IF(E649/D649&gt;=100,"&gt;&gt;100",E649/D649*100),"-")</f>
        <v>1014.9163013152651</v>
      </c>
    </row>
    <row r="650" spans="1:6" ht="12.75" customHeight="1" x14ac:dyDescent="0.2">
      <c r="A650" s="53" t="s">
        <v>1297</v>
      </c>
      <c r="B650" s="85" t="s">
        <v>1298</v>
      </c>
      <c r="C650" s="50" t="s">
        <v>1297</v>
      </c>
      <c r="D650" s="242">
        <v>256690.67</v>
      </c>
      <c r="E650" s="242">
        <v>433899.36</v>
      </c>
      <c r="F650" s="52">
        <f t="shared" si="188"/>
        <v>169.03589055262506</v>
      </c>
    </row>
    <row r="651" spans="1:6" ht="12.75" customHeight="1" x14ac:dyDescent="0.2">
      <c r="A651" s="53" t="s">
        <v>1299</v>
      </c>
      <c r="B651" s="85" t="s">
        <v>1300</v>
      </c>
      <c r="C651" s="50" t="s">
        <v>1299</v>
      </c>
      <c r="D651" s="242">
        <v>255772.46</v>
      </c>
      <c r="E651" s="242">
        <v>434697.88</v>
      </c>
      <c r="F651" s="52">
        <f t="shared" si="188"/>
        <v>169.95492008795631</v>
      </c>
    </row>
    <row r="652" spans="1:6" ht="24" x14ac:dyDescent="0.2">
      <c r="A652" s="53">
        <v>11</v>
      </c>
      <c r="B652" s="85" t="s">
        <v>1301</v>
      </c>
      <c r="C652" s="50" t="s">
        <v>1302</v>
      </c>
      <c r="D652" s="51">
        <f t="shared" ref="D652:E652" si="189">+D649+D650-D651</f>
        <v>1018.570000000007</v>
      </c>
      <c r="E652" s="51">
        <f t="shared" si="189"/>
        <v>220.04999999998836</v>
      </c>
      <c r="F652" s="52">
        <f t="shared" si="188"/>
        <v>21.603817116151745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66</v>
      </c>
      <c r="E654" s="262">
        <v>68</v>
      </c>
      <c r="F654" s="52">
        <f t="shared" si="188"/>
        <v>103.03030303030303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60</v>
      </c>
      <c r="E656" s="262">
        <v>62</v>
      </c>
      <c r="F656" s="52">
        <f t="shared" si="188"/>
        <v>103.33333333333334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65025.05</v>
      </c>
      <c r="E675" s="242">
        <v>57904.47</v>
      </c>
      <c r="F675" s="52">
        <f t="shared" si="188"/>
        <v>89.049481699744931</v>
      </c>
    </row>
    <row r="676" spans="1:6" ht="24" x14ac:dyDescent="0.2">
      <c r="A676" s="53">
        <v>63613</v>
      </c>
      <c r="B676" s="232" t="s">
        <v>1350</v>
      </c>
      <c r="C676" s="50" t="s">
        <v>1351</v>
      </c>
      <c r="D676" s="242">
        <v>161402.46</v>
      </c>
      <c r="E676" s="242">
        <v>176079.95</v>
      </c>
      <c r="F676" s="52">
        <f t="shared" si="188"/>
        <v>109.09372137202867</v>
      </c>
    </row>
    <row r="677" spans="1:6" ht="24" x14ac:dyDescent="0.2">
      <c r="A677" s="53">
        <v>63622</v>
      </c>
      <c r="B677" s="232" t="s">
        <v>1352</v>
      </c>
      <c r="C677" s="50" t="s">
        <v>1353</v>
      </c>
      <c r="D677" s="242">
        <v>99807.56</v>
      </c>
      <c r="E677" s="242">
        <v>167984.72</v>
      </c>
      <c r="F677" s="52">
        <f t="shared" si="188"/>
        <v>168.3086130950401</v>
      </c>
    </row>
    <row r="678" spans="1:6" ht="24" x14ac:dyDescent="0.2">
      <c r="A678" s="53">
        <v>63623</v>
      </c>
      <c r="B678" s="232" t="s">
        <v>1354</v>
      </c>
      <c r="C678" s="50" t="s">
        <v>1355</v>
      </c>
      <c r="D678" s="242">
        <v>6304.33</v>
      </c>
      <c r="E678" s="242">
        <v>35169.86</v>
      </c>
      <c r="F678" s="52">
        <f t="shared" si="188"/>
        <v>557.8683222483595</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158.47</v>
      </c>
      <c r="E694" s="242">
        <v>26241.4</v>
      </c>
      <c r="F694" s="52" t="str">
        <f t="shared" si="188"/>
        <v>&gt;&gt;100</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183555.26</v>
      </c>
      <c r="E710" s="242">
        <v>192776.65</v>
      </c>
      <c r="F710" s="52">
        <f t="shared" si="188"/>
        <v>105.0237677743476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11099.11</v>
      </c>
      <c r="E716" s="242">
        <v>4438.1400000000003</v>
      </c>
      <c r="F716" s="52">
        <f t="shared" si="188"/>
        <v>39.986449363958009</v>
      </c>
    </row>
    <row r="717" spans="1:6" ht="12.75" customHeight="1" x14ac:dyDescent="0.2">
      <c r="A717" s="53">
        <v>31215</v>
      </c>
      <c r="B717" s="85" t="s">
        <v>1414</v>
      </c>
      <c r="C717" s="50" t="s">
        <v>1415</v>
      </c>
      <c r="D717" s="242">
        <v>8070.22</v>
      </c>
      <c r="E717" s="242">
        <v>1485.1</v>
      </c>
      <c r="F717" s="52">
        <f t="shared" si="188"/>
        <v>18.402224474673552</v>
      </c>
    </row>
    <row r="718" spans="1:6" ht="12.75" customHeight="1" x14ac:dyDescent="0.2">
      <c r="A718" s="53">
        <v>32121</v>
      </c>
      <c r="B718" s="85" t="s">
        <v>1416</v>
      </c>
      <c r="C718" s="50" t="s">
        <v>1417</v>
      </c>
      <c r="D718" s="242">
        <v>35997.519999999997</v>
      </c>
      <c r="E718" s="242">
        <v>40385.33</v>
      </c>
      <c r="F718" s="52">
        <f t="shared" si="188"/>
        <v>112.18920081161147</v>
      </c>
    </row>
    <row r="719" spans="1:6" ht="12.75" customHeight="1" x14ac:dyDescent="0.2">
      <c r="A719" s="53" t="s">
        <v>1418</v>
      </c>
      <c r="B719" s="85" t="s">
        <v>1419</v>
      </c>
      <c r="C719" s="50" t="s">
        <v>1418</v>
      </c>
      <c r="D719" s="242">
        <v>603.45000000000005</v>
      </c>
      <c r="E719" s="242"/>
      <c r="F719" s="52">
        <f t="shared" si="188"/>
        <v>0</v>
      </c>
    </row>
    <row r="720" spans="1:6" ht="12.75" customHeight="1" x14ac:dyDescent="0.2">
      <c r="A720" s="53" t="s">
        <v>1420</v>
      </c>
      <c r="B720" s="85" t="s">
        <v>1421</v>
      </c>
      <c r="C720" s="50" t="s">
        <v>1420</v>
      </c>
      <c r="D720" s="242">
        <v>0</v>
      </c>
      <c r="E720" s="242">
        <v>20</v>
      </c>
      <c r="F720" s="52" t="str">
        <f t="shared" si="188"/>
        <v>-</v>
      </c>
    </row>
    <row r="721" spans="1:6" ht="12.75" customHeight="1" x14ac:dyDescent="0.2">
      <c r="A721" s="53" t="s">
        <v>1422</v>
      </c>
      <c r="B721" s="85" t="s">
        <v>1423</v>
      </c>
      <c r="C721" s="50" t="s">
        <v>1422</v>
      </c>
      <c r="D721" s="242">
        <v>19407.04</v>
      </c>
      <c r="E721" s="242">
        <v>10186.49</v>
      </c>
      <c r="F721" s="52">
        <f t="shared" si="188"/>
        <v>52.488632990914631</v>
      </c>
    </row>
    <row r="722" spans="1:6" ht="12.75" customHeight="1" x14ac:dyDescent="0.2">
      <c r="A722" s="53" t="s">
        <v>1424</v>
      </c>
      <c r="B722" s="85" t="s">
        <v>1425</v>
      </c>
      <c r="C722" s="50" t="s">
        <v>1424</v>
      </c>
      <c r="D722" s="242">
        <v>12778.79</v>
      </c>
      <c r="E722" s="242">
        <v>16679.71</v>
      </c>
      <c r="F722" s="52">
        <f t="shared" si="188"/>
        <v>130.52652089908355</v>
      </c>
    </row>
    <row r="723" spans="1:6" ht="12.75" customHeight="1" x14ac:dyDescent="0.2">
      <c r="A723" s="53" t="s">
        <v>1426</v>
      </c>
      <c r="B723" s="85" t="s">
        <v>1427</v>
      </c>
      <c r="C723" s="50" t="s">
        <v>1426</v>
      </c>
      <c r="D723" s="242">
        <v>4860.91</v>
      </c>
      <c r="E723" s="242">
        <v>20304.68</v>
      </c>
      <c r="F723" s="52">
        <f t="shared" si="188"/>
        <v>417.71355569224698</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2519.39</v>
      </c>
      <c r="E726" s="242">
        <v>4106.57</v>
      </c>
      <c r="F726" s="52">
        <f t="shared" si="190"/>
        <v>162.99858299032701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1" zoomScale="97" zoomScaleNormal="97"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4617638.3499999996</v>
      </c>
      <c r="E6" s="229">
        <f t="shared" si="0"/>
        <v>5083812.17</v>
      </c>
      <c r="F6" s="230">
        <f t="shared" ref="F6:F260" si="1">IF(D6&gt;0,IF(E6/D6&gt;=100,"&gt;&gt;100",E6/D6*100),"-")</f>
        <v>110.09550303999013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4378626.0599999996</v>
      </c>
      <c r="E7" s="104">
        <f t="shared" si="2"/>
        <v>4814352.3599999994</v>
      </c>
      <c r="F7" s="93">
        <f t="shared" si="1"/>
        <v>109.95121058590694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16129.199999999997</v>
      </c>
      <c r="E8" s="104">
        <f>E9+E10-E11</f>
        <v>15993.419999999998</v>
      </c>
      <c r="F8" s="93">
        <f t="shared" si="1"/>
        <v>99.158172755003363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128792.52</v>
      </c>
      <c r="E10" s="247">
        <v>128792.52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112663.32</v>
      </c>
      <c r="E11" s="247">
        <v>112799.1</v>
      </c>
      <c r="F11" s="93">
        <f t="shared" si="1"/>
        <v>100.12051837279428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4362496.8599999994</v>
      </c>
      <c r="E12" s="104">
        <f t="shared" si="3"/>
        <v>4798358.9399999995</v>
      </c>
      <c r="F12" s="93">
        <f t="shared" si="1"/>
        <v>109.99111504231547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9331.74</v>
      </c>
      <c r="E13" s="104">
        <f t="shared" si="4"/>
        <v>9108.56</v>
      </c>
      <c r="F13" s="93">
        <f t="shared" si="1"/>
        <v>97.608377430147002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17854.75</v>
      </c>
      <c r="E14" s="247">
        <v>17854.75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8523.01</v>
      </c>
      <c r="E18" s="247">
        <v>8746.19</v>
      </c>
      <c r="F18" s="93">
        <f t="shared" si="1"/>
        <v>102.61855846702046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70948.060000000056</v>
      </c>
      <c r="E19" s="104">
        <f t="shared" si="5"/>
        <v>327750.95000000007</v>
      </c>
      <c r="F19" s="93">
        <f t="shared" si="1"/>
        <v>461.95900212070609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551400.75</v>
      </c>
      <c r="E20" s="247">
        <v>793222.15</v>
      </c>
      <c r="F20" s="93">
        <f t="shared" si="1"/>
        <v>143.85583443620632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18030.849999999999</v>
      </c>
      <c r="E21" s="247">
        <v>31419.75</v>
      </c>
      <c r="F21" s="93">
        <f t="shared" si="1"/>
        <v>174.25551208068396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105236.13</v>
      </c>
      <c r="E22" s="247">
        <v>116954.12</v>
      </c>
      <c r="F22" s="93">
        <f t="shared" si="1"/>
        <v>111.13494956532513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4356.13</v>
      </c>
      <c r="E24" s="247">
        <v>4356.13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870.36</v>
      </c>
      <c r="E25" s="247">
        <v>8077.88</v>
      </c>
      <c r="F25" s="93">
        <f t="shared" si="1"/>
        <v>928.10790937083516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7755.93</v>
      </c>
      <c r="E26" s="247">
        <v>13369.37</v>
      </c>
      <c r="F26" s="93">
        <f t="shared" si="1"/>
        <v>172.37610447747724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616702.09</v>
      </c>
      <c r="E28" s="247">
        <v>639648.44999999995</v>
      </c>
      <c r="F28" s="93">
        <f t="shared" si="1"/>
        <v>103.72081761551999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14258.329999999987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210723.18</v>
      </c>
      <c r="E30" s="247">
        <v>225473.18</v>
      </c>
      <c r="F30" s="93">
        <f t="shared" si="1"/>
        <v>106.99970454128491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210723.18</v>
      </c>
      <c r="E34" s="247">
        <v>211214.85</v>
      </c>
      <c r="F34" s="93">
        <f t="shared" si="1"/>
        <v>100.23332506656364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4277146.5</v>
      </c>
      <c r="E35" s="104">
        <f t="shared" si="7"/>
        <v>4445947.93</v>
      </c>
      <c r="F35" s="93">
        <f t="shared" si="1"/>
        <v>103.94658985844885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4273729.04</v>
      </c>
      <c r="E36" s="247">
        <v>4442530.47</v>
      </c>
      <c r="F36" s="93">
        <f t="shared" si="1"/>
        <v>103.94974572370175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3417.46</v>
      </c>
      <c r="E37" s="247">
        <v>3417.46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5070.5599999999977</v>
      </c>
      <c r="E45" s="104">
        <f t="shared" si="9"/>
        <v>1293.1699999999983</v>
      </c>
      <c r="F45" s="93">
        <f t="shared" si="1"/>
        <v>25.503494683033018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10826.48</v>
      </c>
      <c r="E47" s="247">
        <v>10826.48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13786.58</v>
      </c>
      <c r="E49" s="247">
        <v>13786.58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19542.5</v>
      </c>
      <c r="E50" s="247">
        <v>23319.89</v>
      </c>
      <c r="F50" s="93">
        <f t="shared" si="1"/>
        <v>119.32910323653576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39123.980000000003</v>
      </c>
      <c r="E54" s="247">
        <v>48211.95</v>
      </c>
      <c r="F54" s="93">
        <f t="shared" si="1"/>
        <v>123.2286439160842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39123.980000000003</v>
      </c>
      <c r="E55" s="247">
        <v>48211.95</v>
      </c>
      <c r="F55" s="93">
        <f t="shared" si="1"/>
        <v>123.2286439160842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239012.29</v>
      </c>
      <c r="E68" s="104">
        <f t="shared" si="13"/>
        <v>269459.81000000006</v>
      </c>
      <c r="F68" s="93">
        <f t="shared" si="1"/>
        <v>112.73889305022769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1018.57</v>
      </c>
      <c r="E69" s="104">
        <f t="shared" si="14"/>
        <v>220.05</v>
      </c>
      <c r="F69" s="93">
        <f t="shared" si="1"/>
        <v>21.603817116153039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7.0000000000000007E-2</v>
      </c>
      <c r="E70" s="104">
        <f t="shared" si="15"/>
        <v>0.05</v>
      </c>
      <c r="F70" s="93">
        <f t="shared" si="1"/>
        <v>71.428571428571431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7.0000000000000007E-2</v>
      </c>
      <c r="E72" s="247">
        <v>0.05</v>
      </c>
      <c r="F72" s="93">
        <f t="shared" si="1"/>
        <v>71.428571428571431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1018.5</v>
      </c>
      <c r="E76" s="247">
        <v>220</v>
      </c>
      <c r="F76" s="93">
        <f t="shared" si="1"/>
        <v>21.600392734413354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6803.6</v>
      </c>
      <c r="E78" s="104">
        <f>E79+SUM(E82:E84)-E85+E86</f>
        <v>5826.41</v>
      </c>
      <c r="F78" s="93">
        <f t="shared" si="1"/>
        <v>85.63716267858193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1748.52</v>
      </c>
      <c r="E82" s="247">
        <v>1748.52</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436.5</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2148.7399999999998</v>
      </c>
      <c r="E84" s="247">
        <v>2148.7399999999998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2469.84</v>
      </c>
      <c r="E86" s="247">
        <v>1929.15</v>
      </c>
      <c r="F86" s="93">
        <f t="shared" si="1"/>
        <v>78.108298513264018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166553.25</v>
      </c>
      <c r="E146" s="104">
        <f t="shared" si="26"/>
        <v>164879.82000000004</v>
      </c>
      <c r="F146" s="93">
        <f t="shared" si="1"/>
        <v>98.995258273254976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5485.86</v>
      </c>
      <c r="E149" s="104">
        <f t="shared" si="27"/>
        <v>6122.92</v>
      </c>
      <c r="F149" s="93">
        <f t="shared" si="1"/>
        <v>111.6127644526109</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5485.86</v>
      </c>
      <c r="E155" s="247">
        <v>6122.92</v>
      </c>
      <c r="F155" s="93">
        <f t="shared" si="1"/>
        <v>111.6127644526109</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880.49</v>
      </c>
      <c r="E160" s="247">
        <v>1467.38</v>
      </c>
      <c r="F160" s="93">
        <f t="shared" si="1"/>
        <v>166.65493077718091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160737.70000000001</v>
      </c>
      <c r="E161" s="247">
        <v>157574.88</v>
      </c>
      <c r="F161" s="93">
        <f t="shared" si="1"/>
        <v>98.032309781712684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550.79999999999995</v>
      </c>
      <c r="E163" s="247">
        <v>285.36</v>
      </c>
      <c r="F163" s="93">
        <f t="shared" si="1"/>
        <v>51.808278867102409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64636.87</v>
      </c>
      <c r="E170" s="104">
        <f t="shared" si="29"/>
        <v>98533.53</v>
      </c>
      <c r="F170" s="93">
        <f t="shared" si="1"/>
        <v>152.44167918403227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64636.87</v>
      </c>
      <c r="E173" s="247">
        <v>98533.53</v>
      </c>
      <c r="F173" s="93">
        <f t="shared" si="1"/>
        <v>152.44167918403227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4617638.3499999996</v>
      </c>
      <c r="E175" s="104">
        <f t="shared" si="30"/>
        <v>5083812.17</v>
      </c>
      <c r="F175" s="93">
        <f t="shared" si="1"/>
        <v>110.09550303999013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133711.19</v>
      </c>
      <c r="E176" s="104">
        <f t="shared" si="31"/>
        <v>172412.55000000002</v>
      </c>
      <c r="F176" s="93">
        <f t="shared" si="1"/>
        <v>128.9439948892834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126003.99</v>
      </c>
      <c r="E177" s="104">
        <f t="shared" si="32"/>
        <v>133780.01</v>
      </c>
      <c r="F177" s="93">
        <f t="shared" si="1"/>
        <v>106.17124902155876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99528.8</v>
      </c>
      <c r="E178" s="247">
        <v>98948.05</v>
      </c>
      <c r="F178" s="93">
        <f t="shared" si="1"/>
        <v>99.416500550594407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23424.78</v>
      </c>
      <c r="E179" s="247">
        <v>32014.400000000001</v>
      </c>
      <c r="F179" s="93">
        <f t="shared" si="1"/>
        <v>136.66894630387139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30.22</v>
      </c>
      <c r="E180" s="104">
        <f t="shared" si="33"/>
        <v>51.8</v>
      </c>
      <c r="F180" s="93">
        <f t="shared" si="1"/>
        <v>171.40966247518199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30.22</v>
      </c>
      <c r="E183" s="247">
        <v>51.8</v>
      </c>
      <c r="F183" s="93">
        <f t="shared" si="1"/>
        <v>171.40966247518199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3020.19</v>
      </c>
      <c r="E188" s="247">
        <v>2765.76</v>
      </c>
      <c r="F188" s="93">
        <f t="shared" si="1"/>
        <v>91.575695568821828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2217.75</v>
      </c>
      <c r="E189" s="247">
        <v>28809.439999999999</v>
      </c>
      <c r="F189" s="93">
        <f t="shared" si="1"/>
        <v>1299.0391162213955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5489.45</v>
      </c>
      <c r="E234" s="104">
        <f t="shared" si="40"/>
        <v>9823.1</v>
      </c>
      <c r="F234" s="93">
        <f t="shared" si="1"/>
        <v>178.94506735647471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5489.45</v>
      </c>
      <c r="E235" s="247">
        <v>9823.1</v>
      </c>
      <c r="F235" s="93">
        <f t="shared" si="1"/>
        <v>178.94506735647471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4483927.1599999992</v>
      </c>
      <c r="E237" s="104">
        <f t="shared" si="41"/>
        <v>4911399.62</v>
      </c>
      <c r="F237" s="93">
        <f t="shared" si="1"/>
        <v>109.53343898655126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4378626.0599999996</v>
      </c>
      <c r="E238" s="104">
        <f t="shared" si="42"/>
        <v>4814352.3499999996</v>
      </c>
      <c r="F238" s="93">
        <f t="shared" si="1"/>
        <v>109.9512103575248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4378626.0599999996</v>
      </c>
      <c r="E239" s="104">
        <f t="shared" si="43"/>
        <v>4814352.3499999996</v>
      </c>
      <c r="F239" s="93">
        <f t="shared" si="1"/>
        <v>109.9512103575248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3405875.05</v>
      </c>
      <c r="E240" s="247">
        <v>3486330.68</v>
      </c>
      <c r="F240" s="93">
        <f t="shared" si="1"/>
        <v>102.36226017745426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972751.01</v>
      </c>
      <c r="E241" s="247">
        <v>1328021.67</v>
      </c>
      <c r="F241" s="93">
        <f t="shared" si="1"/>
        <v>136.52226071705647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99485.549999999988</v>
      </c>
      <c r="E245" s="104">
        <f t="shared" si="45"/>
        <v>89742.329999999987</v>
      </c>
      <c r="F245" s="93">
        <f t="shared" si="1"/>
        <v>90.206396808380717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144920.84</v>
      </c>
      <c r="E246" s="104">
        <f t="shared" si="46"/>
        <v>130541.93</v>
      </c>
      <c r="F246" s="93">
        <f t="shared" si="1"/>
        <v>90.078093668239845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144920.84</v>
      </c>
      <c r="E247" s="247">
        <v>130541.93</v>
      </c>
      <c r="F247" s="93">
        <f t="shared" si="1"/>
        <v>90.078093668239845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45435.29</v>
      </c>
      <c r="E250" s="104">
        <f t="shared" si="47"/>
        <v>40799.599999999999</v>
      </c>
      <c r="F250" s="93">
        <f t="shared" si="1"/>
        <v>89.797159872865336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45435.29</v>
      </c>
      <c r="E252" s="247">
        <v>40799.599999999999</v>
      </c>
      <c r="F252" s="93">
        <f t="shared" si="1"/>
        <v>89.797159872865336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5815.55</v>
      </c>
      <c r="E255" s="247">
        <v>7304.94</v>
      </c>
      <c r="F255" s="93">
        <f t="shared" si="1"/>
        <v>125.61047536346518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39483.97</v>
      </c>
      <c r="E259" s="104">
        <f t="shared" si="49"/>
        <v>112755.65</v>
      </c>
      <c r="F259" s="93">
        <f t="shared" si="1"/>
        <v>285.57323389719926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39483.97</v>
      </c>
      <c r="E260" s="248">
        <v>112755.65</v>
      </c>
      <c r="F260" s="97">
        <f t="shared" si="1"/>
        <v>285.57323389719926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5485.86</v>
      </c>
      <c r="E264" s="247">
        <v>6841.95</v>
      </c>
      <c r="F264" s="93">
        <f t="shared" si="50"/>
        <v>124.71973400706544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161618.19</v>
      </c>
      <c r="E265" s="247">
        <v>158323.23000000001</v>
      </c>
      <c r="F265" s="93">
        <f t="shared" si="50"/>
        <v>97.961269087347176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1971.22</v>
      </c>
      <c r="E268" s="247">
        <v>1698.91</v>
      </c>
      <c r="F268" s="93">
        <f t="shared" si="50"/>
        <v>86.185712401456968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131.26</v>
      </c>
      <c r="E269" s="247">
        <v>88.13</v>
      </c>
      <c r="F269" s="93">
        <f t="shared" si="50"/>
        <v>67.141551119914681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367.36</v>
      </c>
      <c r="E271" s="247">
        <v>142.11000000000001</v>
      </c>
      <c r="F271" s="93">
        <f t="shared" si="50"/>
        <v>38.684124564459935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160737.70000000001</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5809.33</v>
      </c>
      <c r="E287" s="247">
        <v>11457.64</v>
      </c>
      <c r="F287" s="93">
        <f t="shared" si="50"/>
        <v>197.22825179495743</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120194.66</v>
      </c>
      <c r="E288" s="247">
        <v>122322.37</v>
      </c>
      <c r="F288" s="93">
        <f t="shared" si="50"/>
        <v>101.77022007466887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6996.31</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2217.75</v>
      </c>
      <c r="E290" s="247">
        <v>21813.13</v>
      </c>
      <c r="F290" s="93">
        <f t="shared" si="50"/>
        <v>983.57028519896301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17.75</v>
      </c>
      <c r="E295" s="247">
        <v>19.03</v>
      </c>
      <c r="F295" s="93">
        <f t="shared" si="50"/>
        <v>107.21126760563382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1138.08</v>
      </c>
      <c r="E297" s="247">
        <v>1138.08</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1864.36</v>
      </c>
      <c r="E302" s="247">
        <v>1601.65</v>
      </c>
      <c r="F302" s="93">
        <f t="shared" si="50"/>
        <v>85.908837349009858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D112" sqref="D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1785831.05</v>
      </c>
      <c r="E107" s="81">
        <f t="shared" si="21"/>
        <v>2201285.75</v>
      </c>
      <c r="F107" s="63">
        <f t="shared" si="1"/>
        <v>123.26394201735937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1785831.05</v>
      </c>
      <c r="E109" s="249">
        <v>2201285.75</v>
      </c>
      <c r="F109" s="63">
        <f t="shared" si="1"/>
        <v>123.26394201735937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1785831.05</v>
      </c>
      <c r="E141" s="106">
        <f t="shared" si="28"/>
        <v>2201285.75</v>
      </c>
      <c r="F141" s="82">
        <f t="shared" si="1"/>
        <v>123.26394201735937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2"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14750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14750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14750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14750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128221.74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2245218.96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41141.269999999997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1649098.71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1212150.78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429954.97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1789.3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5203.66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554978.98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2210851.25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42550.879999999997</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1639913.0799999998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1211939.1200000001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421010.86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1767.72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5195.38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528387.29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162589.45000000019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18453.95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1601.65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1455.41</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146.24</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9855.9900000000016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4124.29</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4124.29</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4567.59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4567.59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1164.1099999999999</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1164.1099999999999</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6996.31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6996.31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144135.5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453.15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121869.22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21813.13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31075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Služba administracije</cp:lastModifiedBy>
  <cp:lastPrinted>2024-01-31T08:17:13Z</cp:lastPrinted>
  <dcterms:created xsi:type="dcterms:W3CDTF">2022-04-01T05:14:30Z</dcterms:created>
  <dcterms:modified xsi:type="dcterms:W3CDTF">2024-01-31T08:20:05Z</dcterms:modified>
</cp:coreProperties>
</file>